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/>
  </bookViews>
  <sheets>
    <sheet name="管理用" sheetId="6" r:id="rId1"/>
    <sheet name="別紙" sheetId="4" r:id="rId2"/>
  </sheets>
  <definedNames>
    <definedName name="計算率">#REF!</definedName>
    <definedName name="下限額">別紙!$D$13</definedName>
    <definedName name="予定価格">別紙!$D$10</definedName>
    <definedName name="下限率">管理用!$G$7</definedName>
    <definedName name="計算額">別紙!$D$12</definedName>
    <definedName name="合計額">別紙!$J$12</definedName>
    <definedName name="上限額">別紙!$D$11</definedName>
    <definedName name="上限率">管理用!$F$5</definedName>
    <definedName name="_xlnm.Print_Area" localSheetId="1">別紙!$B$2:$G$15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<sst xmlns="http://schemas.openxmlformats.org/spreadsheetml/2006/main" xmlns:r="http://schemas.openxmlformats.org/officeDocument/2006/relationships" count="39" uniqueCount="39">
  <si>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共通仮設費</t>
    <rPh sb="0" eb="5">
      <t>きょうつうかせつひ</t>
    </rPh>
    <phoneticPr fontId="2" type="Hiragana"/>
  </si>
  <si>
    <t>（上限）</t>
    <rPh sb="1" eb="3">
      <t>じょうげん</t>
    </rPh>
    <phoneticPr fontId="2" type="Hiragana"/>
  </si>
  <si>
    <t>直接工事費
（処分費等含む）A</t>
    <rPh sb="0" eb="5">
      <t>ちょくせつ</t>
    </rPh>
    <rPh sb="7" eb="9">
      <t>しょぶん</t>
    </rPh>
    <rPh sb="9" eb="10">
      <t>ひ</t>
    </rPh>
    <rPh sb="10" eb="11">
      <t>とう</t>
    </rPh>
    <rPh sb="11" eb="12">
      <t>ふく</t>
    </rPh>
    <phoneticPr fontId="2" type="Hiragana"/>
  </si>
  <si>
    <t>直接工事費（処分費等含む）</t>
    <rPh sb="0" eb="5">
      <t>ちょくせつ</t>
    </rPh>
    <rPh sb="6" eb="8">
      <t>しょぶん</t>
    </rPh>
    <rPh sb="8" eb="9">
      <t>ひ</t>
    </rPh>
    <rPh sb="9" eb="10">
      <t>とう</t>
    </rPh>
    <rPh sb="10" eb="11">
      <t>ふく</t>
    </rPh>
    <phoneticPr fontId="2" type="Hiragana"/>
  </si>
  <si>
    <t>入力欄</t>
    <rPh sb="0" eb="3">
      <t>ニュウリョクラン</t>
    </rPh>
    <phoneticPr fontId="2"/>
  </si>
  <si>
    <t>金額</t>
    <rPh sb="0" eb="2">
      <t>きんがく</t>
    </rPh>
    <phoneticPr fontId="2" type="Hiragana"/>
  </si>
  <si>
    <t>率</t>
    <rPh sb="0" eb="1">
      <t>りつ</t>
    </rPh>
    <phoneticPr fontId="2" type="Hiragana"/>
  </si>
  <si>
    <t>最低制限価格</t>
    <rPh sb="0" eb="6">
      <t>さいていせいげんかかく</t>
    </rPh>
    <phoneticPr fontId="2" type="Hiragana"/>
  </si>
  <si>
    <t>Ｃ</t>
  </si>
  <si>
    <t>一般管理費等D</t>
    <rPh sb="0" eb="5">
      <t>いっぱんかんりひ</t>
    </rPh>
    <rPh sb="5" eb="6">
      <t>とう</t>
    </rPh>
    <phoneticPr fontId="2" type="Hiragana"/>
  </si>
  <si>
    <t>予定価格（税抜）</t>
    <rPh sb="0" eb="4">
      <t>よていか</t>
    </rPh>
    <rPh sb="5" eb="7">
      <t>ぜいぬ</t>
    </rPh>
    <phoneticPr fontId="2" type="Hiragana"/>
  </si>
  <si>
    <t>上限</t>
    <rPh sb="0" eb="2">
      <t>じょうげん</t>
    </rPh>
    <phoneticPr fontId="2" type="Hiragana"/>
  </si>
  <si>
    <t>別紙　最低制限価格の計算方法</t>
    <rPh sb="0" eb="2">
      <t>べっし</t>
    </rPh>
    <rPh sb="3" eb="9">
      <t>さいていせいげんかかく</t>
    </rPh>
    <rPh sb="10" eb="12">
      <t>けいさん</t>
    </rPh>
    <rPh sb="12" eb="14">
      <t>ほうほう</t>
    </rPh>
    <phoneticPr fontId="2" type="Hiragana"/>
  </si>
  <si>
    <t>計算の合計</t>
    <rPh sb="0" eb="2">
      <t>ケイサン</t>
    </rPh>
    <rPh sb="3" eb="5">
      <t>ゴウケイ</t>
    </rPh>
    <phoneticPr fontId="2"/>
  </si>
  <si>
    <t>現場管理費</t>
    <rPh sb="0" eb="5">
      <t>げんば</t>
    </rPh>
    <phoneticPr fontId="2" type="Hiragana"/>
  </si>
  <si>
    <t>一般管理費</t>
    <rPh sb="0" eb="5">
      <t>いっぱんかんりひ</t>
    </rPh>
    <phoneticPr fontId="2" type="Hiragana"/>
  </si>
  <si>
    <t>金額*率</t>
    <rPh sb="0" eb="2">
      <t>きんがく</t>
    </rPh>
    <rPh sb="3" eb="4">
      <t>りつ</t>
    </rPh>
    <phoneticPr fontId="2" type="Hiragana"/>
  </si>
  <si>
    <t>金額は1万円未満切捨</t>
    <rPh sb="0" eb="1">
      <t>きん</t>
    </rPh>
    <rPh sb="1" eb="2">
      <t>がく</t>
    </rPh>
    <rPh sb="4" eb="6">
      <t>まんえん</t>
    </rPh>
    <rPh sb="6" eb="8">
      <t>みまん</t>
    </rPh>
    <rPh sb="8" eb="9">
      <t>き</t>
    </rPh>
    <rPh sb="9" eb="10">
      <t>す</t>
    </rPh>
    <phoneticPr fontId="2" type="Hiragana"/>
  </si>
  <si>
    <t>金額は1万円未満切上</t>
    <rPh sb="0" eb="1">
      <t>きん</t>
    </rPh>
    <rPh sb="1" eb="2">
      <t>がく</t>
    </rPh>
    <rPh sb="4" eb="6">
      <t>まんえん</t>
    </rPh>
    <rPh sb="6" eb="8">
      <t>みまん</t>
    </rPh>
    <rPh sb="8" eb="10">
      <t>きりあ</t>
    </rPh>
    <phoneticPr fontId="2" type="Hiragana"/>
  </si>
  <si>
    <t>同上</t>
    <rPh sb="0" eb="2">
      <t>ドウジョウ</t>
    </rPh>
    <phoneticPr fontId="2"/>
  </si>
  <si>
    <t>「公契連モデルの率」</t>
    <rPh sb="1" eb="4">
      <t>コウケイレン</t>
    </rPh>
    <rPh sb="8" eb="9">
      <t>リツ</t>
    </rPh>
    <phoneticPr fontId="2"/>
  </si>
  <si>
    <t>共通仮設費B</t>
    <rPh sb="0" eb="5">
      <t>きょうつうかせつひ</t>
    </rPh>
    <phoneticPr fontId="2" type="Hiragana"/>
  </si>
  <si>
    <t>現場管理費C</t>
    <rPh sb="0" eb="5">
      <t>げんば</t>
    </rPh>
    <phoneticPr fontId="2" type="Hiragana"/>
  </si>
  <si>
    <t>下限</t>
    <rPh sb="0" eb="2">
      <t>かげん</t>
    </rPh>
    <phoneticPr fontId="2" type="Hiragana"/>
  </si>
  <si>
    <t>端数処理</t>
    <rPh sb="0" eb="2">
      <t>はすう</t>
    </rPh>
    <rPh sb="2" eb="4">
      <t>しょり</t>
    </rPh>
    <phoneticPr fontId="2" type="Hiragana"/>
  </si>
  <si>
    <t>　最低制限価格率が下限の場合の金額</t>
    <rPh sb="1" eb="8">
      <t>さいていせいげんかかくりつ</t>
    </rPh>
    <rPh sb="9" eb="11">
      <t>かげん</t>
    </rPh>
    <rPh sb="12" eb="14">
      <t>ばあい</t>
    </rPh>
    <rPh sb="15" eb="17">
      <t>きんがく</t>
    </rPh>
    <phoneticPr fontId="2" type="Hiragana"/>
  </si>
  <si>
    <t>円未満切捨て</t>
    <rPh sb="0" eb="1">
      <t>えん</t>
    </rPh>
    <rPh sb="1" eb="3">
      <t>みまん</t>
    </rPh>
    <rPh sb="3" eb="4">
      <t>き</t>
    </rPh>
    <rPh sb="4" eb="5">
      <t>す</t>
    </rPh>
    <phoneticPr fontId="2" type="Hiragana"/>
  </si>
  <si>
    <t>最低制限価格率</t>
    <rPh sb="0" eb="6">
      <t>サイテイセイゲンカカク</t>
    </rPh>
    <rPh sb="6" eb="7">
      <t>リツ</t>
    </rPh>
    <phoneticPr fontId="2"/>
  </si>
  <si>
    <t>下限のとき</t>
    <rPh sb="0" eb="2">
      <t>カゲン</t>
    </rPh>
    <phoneticPr fontId="2"/>
  </si>
  <si>
    <t>上限のとき</t>
    <rPh sb="0" eb="2">
      <t>ジョウゲン</t>
    </rPh>
    <phoneticPr fontId="2"/>
  </si>
  <si>
    <t>Ａ</t>
  </si>
  <si>
    <t>Ｂ</t>
  </si>
  <si>
    <t>（下限）</t>
    <rPh sb="1" eb="3">
      <t>かげん</t>
    </rPh>
    <phoneticPr fontId="2" type="Hiragana"/>
  </si>
  <si>
    <t>Ｄ</t>
  </si>
  <si>
    <t>（合計）</t>
    <rPh sb="1" eb="3">
      <t>ごうけい</t>
    </rPh>
    <phoneticPr fontId="2" type="Hiragana"/>
  </si>
  <si>
    <t>　最低制限価格率が上限の場合の金額</t>
    <rPh sb="1" eb="8">
      <t>さいていせいげんかかくりつ</t>
    </rPh>
    <rPh sb="9" eb="11">
      <t>じょうげん</t>
    </rPh>
    <rPh sb="12" eb="14">
      <t>ばあい</t>
    </rPh>
    <rPh sb="15" eb="17">
      <t>きんがく</t>
    </rPh>
    <phoneticPr fontId="2" type="Hiragana"/>
  </si>
  <si>
    <t>　最低制限価格率が下限を超え上限未満の場合</t>
    <rPh sb="1" eb="8">
      <t>サイテイセイゲンカカクリツ</t>
    </rPh>
    <rPh sb="9" eb="11">
      <t>カゲン</t>
    </rPh>
    <rPh sb="12" eb="13">
      <t>コ</t>
    </rPh>
    <rPh sb="14" eb="16">
      <t>ジョウゲン</t>
    </rPh>
    <rPh sb="16" eb="18">
      <t>ミマン</t>
    </rPh>
    <rPh sb="19" eb="21">
      <t>バアイ</t>
    </rPh>
    <phoneticPr fontId="2"/>
  </si>
  <si>
    <r>
      <t>（</t>
    </r>
    <r>
      <rPr>
        <b/>
        <sz val="11"/>
        <color rgb="FFFF0000"/>
        <rFont val="游ゴシック"/>
      </rPr>
      <t>率</t>
    </r>
    <r>
      <rPr>
        <b/>
        <sz val="11"/>
        <color theme="1"/>
        <rFont val="游ゴシック"/>
      </rPr>
      <t>は令和4年の公契連モデルを採択）</t>
    </r>
    <rPh sb="1" eb="2">
      <t>りつ</t>
    </rPh>
    <rPh sb="3" eb="5">
      <t>れいわ</t>
    </rPh>
    <rPh sb="6" eb="7">
      <t>ねん</t>
    </rPh>
    <rPh sb="8" eb="11">
      <t>こうけいれん</t>
    </rPh>
    <rPh sb="15" eb="17">
      <t>さいたく</t>
    </rPh>
    <phoneticPr fontId="2" type="Hiragana"/>
  </si>
  <si>
    <t>円未満切上げ</t>
    <rPh sb="0" eb="1">
      <t>えん</t>
    </rPh>
    <rPh sb="1" eb="3">
      <t>みまん</t>
    </rPh>
    <rPh sb="3" eb="4">
      <t>き</t>
    </rPh>
    <rPh sb="4" eb="5">
      <t>あ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</si>
</sst>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.00_ "/>
    <numFmt numFmtId="177" formatCode="0.00000"/>
    <numFmt numFmtId="178" formatCode="#,##0.0;[Red]\-#,##0.0"/>
    <numFmt numFmtId="179" formatCode="#,##0.000;[Red]\-#,##0.000"/>
    <numFmt numFmtId="180" formatCode="#,##0.000"/>
    <numFmt numFmtId="181" formatCode="0.00000000000"/>
  </numFmts>
  <fonts count="1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b/>
      <sz val="11"/>
      <color auto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b/>
      <sz val="11"/>
      <color rgb="FFED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0" xfId="2" applyFont="1" applyFill="1" applyAlignment="1" applyProtection="1">
      <alignment horizontal="center" vertical="center"/>
      <protection locked="0"/>
    </xf>
    <xf numFmtId="0" fontId="0" fillId="0" borderId="0" xfId="2" applyFont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1" fillId="0" borderId="2" xfId="2" applyBorder="1" applyAlignment="1" applyProtection="1">
      <alignment vertical="center" wrapText="1"/>
      <protection locked="0"/>
    </xf>
    <xf numFmtId="176" fontId="1" fillId="2" borderId="2" xfId="2" applyNumberFormat="1" applyFill="1" applyBorder="1">
      <alignment vertical="center"/>
    </xf>
    <xf numFmtId="0" fontId="0" fillId="0" borderId="3" xfId="0" applyBorder="1">
      <alignment vertical="center"/>
    </xf>
    <xf numFmtId="176" fontId="1" fillId="2" borderId="4" xfId="2" applyNumberFormat="1" applyFill="1" applyBorder="1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1" fillId="0" borderId="2" xfId="2" applyBorder="1" applyProtection="1">
      <alignment vertical="center"/>
      <protection locked="0"/>
    </xf>
    <xf numFmtId="0" fontId="1" fillId="2" borderId="5" xfId="2" applyFill="1" applyBorder="1" applyProtection="1">
      <alignment vertical="center"/>
      <protection locked="0"/>
    </xf>
    <xf numFmtId="0" fontId="1" fillId="2" borderId="2" xfId="2" applyFill="1" applyBorder="1" applyProtection="1">
      <alignment vertical="center"/>
      <protection locked="0"/>
    </xf>
    <xf numFmtId="0" fontId="0" fillId="0" borderId="6" xfId="0" applyBorder="1">
      <alignment vertical="center"/>
    </xf>
    <xf numFmtId="0" fontId="1" fillId="0" borderId="6" xfId="2" applyBorder="1" applyProtection="1">
      <alignment vertical="center"/>
      <protection locked="0"/>
    </xf>
    <xf numFmtId="0" fontId="1" fillId="0" borderId="7" xfId="2" applyBorder="1" applyProtection="1">
      <alignment vertical="center"/>
      <protection locked="0"/>
    </xf>
    <xf numFmtId="0" fontId="1" fillId="0" borderId="8" xfId="2" applyBorder="1" applyProtection="1">
      <alignment vertical="center"/>
      <protection locked="0"/>
    </xf>
    <xf numFmtId="0" fontId="0" fillId="0" borderId="0" xfId="2" applyFont="1" applyProtection="1">
      <alignment vertical="center"/>
      <protection locked="0"/>
    </xf>
    <xf numFmtId="0" fontId="0" fillId="0" borderId="9" xfId="0" applyBorder="1">
      <alignment vertical="center"/>
    </xf>
    <xf numFmtId="38" fontId="1" fillId="2" borderId="10" xfId="1" applyFont="1" applyFill="1" applyBorder="1" applyAlignment="1" applyProtection="1">
      <alignment horizontal="right" vertical="center"/>
      <protection locked="0"/>
    </xf>
    <xf numFmtId="0" fontId="1" fillId="0" borderId="3" xfId="2" applyBorder="1" applyProtection="1">
      <alignment vertical="center"/>
      <protection locked="0"/>
    </xf>
    <xf numFmtId="38" fontId="1" fillId="0" borderId="6" xfId="2" applyNumberFormat="1" applyBorder="1" applyProtection="1">
      <alignment vertical="center"/>
      <protection locked="0"/>
    </xf>
    <xf numFmtId="0" fontId="3" fillId="0" borderId="0" xfId="2" applyFont="1" applyProtection="1">
      <alignment vertical="center"/>
      <protection locked="0"/>
    </xf>
    <xf numFmtId="0" fontId="1" fillId="0" borderId="1" xfId="2" applyBorder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0" fillId="0" borderId="0" xfId="2" applyFont="1" applyAlignment="1" applyProtection="1">
      <alignment horizontal="right" vertical="center"/>
      <protection locked="0"/>
    </xf>
    <xf numFmtId="0" fontId="1" fillId="0" borderId="4" xfId="2" applyBorder="1" applyProtection="1">
      <alignment vertical="center"/>
      <protection locked="0"/>
    </xf>
    <xf numFmtId="0" fontId="1" fillId="0" borderId="11" xfId="2" applyBorder="1" applyProtection="1">
      <alignment vertical="center"/>
      <protection locked="0"/>
    </xf>
    <xf numFmtId="0" fontId="3" fillId="0" borderId="12" xfId="2" applyFont="1" applyBorder="1" applyProtection="1">
      <alignment vertical="center"/>
      <protection locked="0"/>
    </xf>
    <xf numFmtId="0" fontId="0" fillId="0" borderId="0" xfId="2" applyFont="1" applyAlignment="1" applyProtection="1">
      <alignment vertical="center" wrapText="1"/>
      <protection locked="0"/>
    </xf>
    <xf numFmtId="0" fontId="1" fillId="0" borderId="13" xfId="2" applyBorder="1" applyProtection="1">
      <alignment vertical="center"/>
      <protection locked="0"/>
    </xf>
    <xf numFmtId="38" fontId="1" fillId="2" borderId="14" xfId="1" applyFont="1" applyFill="1" applyBorder="1" applyProtection="1">
      <alignment vertical="center"/>
      <protection locked="0"/>
    </xf>
    <xf numFmtId="38" fontId="1" fillId="2" borderId="15" xfId="1" applyFont="1" applyFill="1" applyBorder="1" applyProtection="1">
      <alignment vertical="center"/>
      <protection locked="0"/>
    </xf>
    <xf numFmtId="38" fontId="1" fillId="0" borderId="16" xfId="2" applyNumberFormat="1" applyBorder="1" applyProtection="1">
      <alignment vertical="center"/>
      <protection locked="0"/>
    </xf>
    <xf numFmtId="38" fontId="1" fillId="0" borderId="5" xfId="2" applyNumberFormat="1" applyBorder="1" applyProtection="1">
      <alignment vertical="center"/>
      <protection locked="0"/>
    </xf>
    <xf numFmtId="38" fontId="4" fillId="0" borderId="2" xfId="3" applyFont="1" applyBorder="1" applyProtection="1">
      <alignment vertical="center"/>
      <protection locked="0"/>
    </xf>
    <xf numFmtId="38" fontId="4" fillId="0" borderId="5" xfId="2" applyNumberFormat="1" applyFont="1" applyBorder="1" applyProtection="1">
      <alignment vertical="center"/>
      <protection locked="0"/>
    </xf>
    <xf numFmtId="38" fontId="5" fillId="0" borderId="5" xfId="1" applyFont="1" applyBorder="1" applyProtection="1">
      <alignment vertical="center"/>
      <protection locked="0"/>
    </xf>
    <xf numFmtId="38" fontId="0" fillId="0" borderId="0" xfId="3" applyFont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176" fontId="1" fillId="0" borderId="4" xfId="2" applyNumberFormat="1" applyBorder="1" applyAlignment="1">
      <alignment horizontal="left" vertical="center"/>
    </xf>
    <xf numFmtId="0" fontId="0" fillId="0" borderId="0" xfId="2" applyFont="1" applyAlignment="1" applyProtection="1">
      <alignment horizontal="left" vertical="center"/>
      <protection locked="0"/>
    </xf>
    <xf numFmtId="38" fontId="6" fillId="0" borderId="0" xfId="2" applyNumberFormat="1" applyFont="1" applyProtection="1">
      <alignment vertical="center"/>
      <protection locked="0"/>
    </xf>
    <xf numFmtId="38" fontId="7" fillId="0" borderId="0" xfId="3" applyFont="1" applyProtection="1">
      <alignment vertical="center"/>
      <protection locked="0"/>
    </xf>
    <xf numFmtId="38" fontId="8" fillId="0" borderId="0" xfId="1" applyFont="1" applyProtection="1">
      <alignment vertical="center"/>
      <protection locked="0"/>
    </xf>
    <xf numFmtId="0" fontId="9" fillId="0" borderId="17" xfId="2" applyFont="1" applyBorder="1" applyProtection="1">
      <alignment vertical="center"/>
      <protection locked="0"/>
    </xf>
    <xf numFmtId="176" fontId="1" fillId="0" borderId="17" xfId="2" applyNumberFormat="1" applyBorder="1" applyAlignment="1">
      <alignment horizontal="center" vertical="center"/>
    </xf>
    <xf numFmtId="0" fontId="7" fillId="0" borderId="0" xfId="2" applyFont="1" applyAlignment="1" applyProtection="1">
      <alignment horizontal="right" vertical="center"/>
      <protection locked="0"/>
    </xf>
    <xf numFmtId="177" fontId="0" fillId="0" borderId="0" xfId="2" applyNumberFormat="1" applyFont="1" applyProtection="1">
      <alignment vertical="center"/>
      <protection locked="0"/>
    </xf>
    <xf numFmtId="38" fontId="4" fillId="0" borderId="0" xfId="1" applyFont="1" applyProtection="1">
      <alignment vertical="center"/>
      <protection locked="0"/>
    </xf>
    <xf numFmtId="0" fontId="4" fillId="0" borderId="4" xfId="2" applyFont="1" applyBorder="1" applyProtection="1">
      <alignment vertical="center"/>
      <protection locked="0"/>
    </xf>
    <xf numFmtId="178" fontId="1" fillId="0" borderId="4" xfId="2" applyNumberFormat="1" applyBorder="1" applyProtection="1">
      <alignment vertical="center"/>
      <protection locked="0"/>
    </xf>
    <xf numFmtId="178" fontId="0" fillId="0" borderId="0" xfId="3" applyNumberFormat="1" applyFont="1" applyProtection="1">
      <alignment vertical="center"/>
      <protection locked="0"/>
    </xf>
    <xf numFmtId="38" fontId="1" fillId="0" borderId="0" xfId="1" applyFont="1" applyFill="1" applyBorder="1" applyAlignment="1" applyProtection="1">
      <alignment horizontal="right" vertical="center"/>
      <protection locked="0"/>
    </xf>
    <xf numFmtId="179" fontId="0" fillId="0" borderId="0" xfId="1" applyNumberFormat="1" applyFont="1" applyProtection="1">
      <alignment vertical="center"/>
      <protection locked="0"/>
    </xf>
    <xf numFmtId="3" fontId="0" fillId="0" borderId="0" xfId="2" applyNumberFormat="1" applyFont="1" applyProtection="1">
      <alignment vertical="center"/>
      <protection locked="0"/>
    </xf>
    <xf numFmtId="180" fontId="0" fillId="0" borderId="0" xfId="2" applyNumberFormat="1" applyFont="1" applyProtection="1">
      <alignment vertical="center"/>
      <protection locked="0"/>
    </xf>
    <xf numFmtId="181" fontId="0" fillId="0" borderId="0" xfId="2" applyNumberFormat="1" applyFont="1" applyAlignment="1" applyProtection="1">
      <alignment vertical="center" shrinkToFit="1"/>
      <protection locked="0"/>
    </xf>
    <xf numFmtId="38" fontId="1" fillId="0" borderId="0" xfId="1" applyFont="1" applyBorder="1" applyAlignment="1" applyProtection="1">
      <alignment horizontal="center"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colors>
    <mruColors>
      <color rgb="FF747474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1"/>
  <sheetViews>
    <sheetView tabSelected="1" workbookViewId="0">
      <selection activeCell="K8" sqref="K8"/>
    </sheetView>
  </sheetViews>
  <sheetFormatPr defaultRowHeight="18.75"/>
  <cols>
    <col min="1" max="1" width="10.83203125" customWidth="1"/>
    <col min="5" max="5" width="2.83203125" customWidth="1"/>
    <col min="8" max="8" width="2.5" customWidth="1"/>
    <col min="9" max="9" width="10.4140625" bestFit="1" customWidth="1"/>
    <col min="10" max="10" width="9.25" customWidth="1"/>
    <col min="11" max="11" width="12.33203125" bestFit="1" customWidth="1"/>
    <col min="12" max="12" width="3" bestFit="1" customWidth="1"/>
  </cols>
  <sheetData>
    <row r="1" spans="1:12">
      <c r="A1" s="1" t="s">
        <v>4</v>
      </c>
    </row>
    <row r="2" spans="1:12">
      <c r="A2" s="2"/>
    </row>
    <row r="3" spans="1:12">
      <c r="A3" s="3" t="s">
        <v>20</v>
      </c>
      <c r="B3" s="6"/>
      <c r="C3" s="6"/>
      <c r="D3" s="8"/>
      <c r="F3" s="3" t="s">
        <v>27</v>
      </c>
      <c r="G3" s="8"/>
      <c r="H3" s="13"/>
      <c r="I3" s="3" t="s">
        <v>24</v>
      </c>
      <c r="J3" s="6"/>
      <c r="K3" s="8"/>
    </row>
    <row r="4" spans="1:12" ht="56.25">
      <c r="A4" s="4" t="s">
        <v>2</v>
      </c>
      <c r="B4" s="4" t="s">
        <v>21</v>
      </c>
      <c r="C4" s="4" t="s">
        <v>22</v>
      </c>
      <c r="D4" s="4" t="s">
        <v>9</v>
      </c>
      <c r="F4" s="10" t="s">
        <v>11</v>
      </c>
      <c r="G4" s="10" t="s">
        <v>23</v>
      </c>
      <c r="H4" s="14"/>
      <c r="I4" s="16"/>
      <c r="J4" s="18"/>
      <c r="K4" s="8"/>
    </row>
    <row r="5" spans="1:12">
      <c r="A5" s="5">
        <v>0.97</v>
      </c>
      <c r="B5" s="7">
        <v>0.9</v>
      </c>
      <c r="C5" s="7">
        <v>0.9</v>
      </c>
      <c r="D5" s="7">
        <v>0.68</v>
      </c>
      <c r="F5" s="11">
        <v>0.92</v>
      </c>
      <c r="I5" s="3" t="s">
        <v>29</v>
      </c>
      <c r="J5" s="19">
        <v>10000</v>
      </c>
      <c r="K5" s="20" t="s">
        <v>26</v>
      </c>
      <c r="L5" s="21">
        <f>1-LEN(J5)</f>
        <v>-4</v>
      </c>
    </row>
    <row r="6" spans="1:12">
      <c r="I6" s="3" t="s">
        <v>13</v>
      </c>
      <c r="J6" s="19">
        <v>10000</v>
      </c>
      <c r="K6" s="20" t="s">
        <v>26</v>
      </c>
      <c r="L6" s="21">
        <f>1-LEN(J6)</f>
        <v>-4</v>
      </c>
    </row>
    <row r="7" spans="1:12">
      <c r="D7" s="9"/>
      <c r="G7" s="12">
        <v>0.75</v>
      </c>
      <c r="H7" s="15"/>
      <c r="I7" s="3" t="s">
        <v>28</v>
      </c>
      <c r="J7" s="19">
        <v>10000</v>
      </c>
      <c r="K7" s="20" t="s">
        <v>38</v>
      </c>
      <c r="L7" s="21">
        <f>1-LEN(J7)</f>
        <v>-4</v>
      </c>
    </row>
    <row r="8" spans="1:12">
      <c r="D8" s="9"/>
    </row>
    <row r="9" spans="1:12">
      <c r="D9" s="9"/>
      <c r="I9" s="17"/>
      <c r="J9" s="17"/>
      <c r="K9" s="17"/>
    </row>
    <row r="10" spans="1:12">
      <c r="I10" s="17"/>
      <c r="J10" s="17"/>
    </row>
    <row r="11" spans="1:12">
      <c r="D11" s="9"/>
      <c r="I11" s="17"/>
    </row>
  </sheetData>
  <phoneticPr fontId="2"/>
  <dataValidations count="1">
    <dataValidation imeMode="off" allowBlank="1" showDropDown="0" showInputMessage="1" showErrorMessage="1" sqref="A5:D5 J10 J5:J7 G7:H7 F5"/>
  </dataValidations>
  <pageMargins left="0.7" right="0.7" top="0.75" bottom="0.75" header="0.3" footer="0.3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O33"/>
  <sheetViews>
    <sheetView view="pageBreakPreview" zoomScale="85" zoomScaleSheetLayoutView="85" workbookViewId="0">
      <selection activeCell="E3" sqref="E3"/>
    </sheetView>
  </sheetViews>
  <sheetFormatPr defaultColWidth="9" defaultRowHeight="18.75"/>
  <cols>
    <col min="1" max="1" width="9" style="17"/>
    <col min="2" max="2" width="42.83203125" style="17" bestFit="1" customWidth="1"/>
    <col min="3" max="3" width="1.33203125" style="17" customWidth="1"/>
    <col min="4" max="4" width="12.9140625" style="17" customWidth="1"/>
    <col min="5" max="5" width="8.08203125" style="17" bestFit="1" customWidth="1"/>
    <col min="6" max="6" width="4.1640625" style="17" bestFit="1" customWidth="1"/>
    <col min="7" max="7" width="7.75" style="17" customWidth="1"/>
    <col min="8" max="8" width="1.33203125" style="17" customWidth="1"/>
    <col min="9" max="9" width="1.08203125" style="17" customWidth="1"/>
    <col min="10" max="10" width="12.75" style="17" bestFit="1" customWidth="1"/>
    <col min="11" max="11" width="8.83203125" style="17" bestFit="1" customWidth="1"/>
    <col min="12" max="12" width="1.1640625" style="17" hidden="1" customWidth="1"/>
    <col min="13" max="13" width="14.4140625" style="17" customWidth="1"/>
    <col min="14" max="14" width="22.6640625" style="17" bestFit="1" customWidth="1"/>
    <col min="15" max="15" width="3.25" style="17" bestFit="1" customWidth="1"/>
    <col min="17" max="16384" width="9" style="17"/>
  </cols>
  <sheetData>
    <row r="2" spans="2:15">
      <c r="B2" s="22" t="s">
        <v>12</v>
      </c>
      <c r="C2" s="22"/>
    </row>
    <row r="3" spans="2:15">
      <c r="B3" s="22" t="s">
        <v>37</v>
      </c>
      <c r="C3" s="22"/>
      <c r="E3" s="1" t="s">
        <v>4</v>
      </c>
      <c r="J3" s="38"/>
      <c r="K3" s="38"/>
      <c r="L3" s="38"/>
    </row>
    <row r="4" spans="2:15">
      <c r="B4" s="22"/>
      <c r="C4" s="22"/>
      <c r="I4" s="38"/>
      <c r="J4" s="38"/>
      <c r="K4" s="38"/>
      <c r="L4" s="38"/>
    </row>
    <row r="5" spans="2:15" ht="19.5">
      <c r="B5" s="23"/>
      <c r="C5" s="26"/>
      <c r="D5" s="30" t="s">
        <v>5</v>
      </c>
      <c r="E5" s="39" t="s">
        <v>6</v>
      </c>
      <c r="H5" s="45"/>
      <c r="I5" s="23"/>
      <c r="J5" s="50" t="s">
        <v>16</v>
      </c>
      <c r="K5" s="38"/>
      <c r="L5" s="55"/>
    </row>
    <row r="6" spans="2:15">
      <c r="B6" s="23" t="s">
        <v>3</v>
      </c>
      <c r="C6" s="27"/>
      <c r="D6" s="31"/>
      <c r="E6" s="40">
        <f>管理用!A5</f>
        <v>0.97</v>
      </c>
      <c r="F6" s="17" t="s">
        <v>30</v>
      </c>
      <c r="H6" s="46"/>
      <c r="I6" s="23"/>
      <c r="J6" s="51">
        <f>D6*E6</f>
        <v>0</v>
      </c>
      <c r="K6" s="38"/>
      <c r="L6" s="55"/>
    </row>
    <row r="7" spans="2:15">
      <c r="B7" s="23" t="s">
        <v>0</v>
      </c>
      <c r="C7" s="20"/>
      <c r="D7" s="32"/>
      <c r="E7" s="40">
        <f>管理用!B5</f>
        <v>0.9</v>
      </c>
      <c r="F7" s="17" t="s">
        <v>31</v>
      </c>
      <c r="H7" s="46"/>
      <c r="I7" s="23"/>
      <c r="J7" s="51">
        <f>D7*E7</f>
        <v>0</v>
      </c>
      <c r="K7" s="38"/>
      <c r="L7" s="55"/>
    </row>
    <row r="8" spans="2:15">
      <c r="B8" s="23" t="s">
        <v>14</v>
      </c>
      <c r="C8" s="20"/>
      <c r="D8" s="32"/>
      <c r="E8" s="40">
        <f>管理用!C5</f>
        <v>0.9</v>
      </c>
      <c r="F8" s="17" t="s">
        <v>8</v>
      </c>
      <c r="H8" s="46"/>
      <c r="I8" s="23"/>
      <c r="J8" s="51">
        <f>D8*E8</f>
        <v>0</v>
      </c>
      <c r="K8" s="54"/>
      <c r="L8" s="56"/>
    </row>
    <row r="9" spans="2:15">
      <c r="B9" s="23" t="s">
        <v>15</v>
      </c>
      <c r="C9" s="20"/>
      <c r="D9" s="32"/>
      <c r="E9" s="40">
        <f>管理用!D5</f>
        <v>0.68</v>
      </c>
      <c r="F9" s="17" t="s">
        <v>33</v>
      </c>
      <c r="H9" s="46"/>
      <c r="I9" s="23"/>
      <c r="J9" s="51">
        <f>D9*E9</f>
        <v>0</v>
      </c>
      <c r="L9" s="25"/>
      <c r="N9" s="58"/>
    </row>
    <row r="10" spans="2:15" ht="19.5">
      <c r="B10" s="23" t="s">
        <v>10</v>
      </c>
      <c r="C10" s="20"/>
      <c r="D10" s="33">
        <f>SUM(D6:D9)</f>
        <v>0</v>
      </c>
      <c r="E10" s="41"/>
      <c r="H10" s="47"/>
    </row>
    <row r="11" spans="2:15">
      <c r="B11" s="23" t="s">
        <v>35</v>
      </c>
      <c r="C11" s="20"/>
      <c r="D11" s="34">
        <f>ROUNDDOWN(J11,管理用!L5)</f>
        <v>0</v>
      </c>
      <c r="E11" s="17" t="s">
        <v>17</v>
      </c>
      <c r="H11" s="41"/>
      <c r="I11" s="38"/>
      <c r="J11" s="52">
        <f>予定価格*上限率</f>
        <v>0</v>
      </c>
      <c r="K11" s="17" t="s">
        <v>1</v>
      </c>
      <c r="M11" s="53"/>
      <c r="O11" s="38"/>
    </row>
    <row r="12" spans="2:15">
      <c r="B12" s="23" t="s">
        <v>36</v>
      </c>
      <c r="C12" s="20"/>
      <c r="D12" s="35">
        <f>ROUNDDOWN(合計額,管理用!L6)</f>
        <v>0</v>
      </c>
      <c r="E12" s="17" t="s">
        <v>19</v>
      </c>
      <c r="J12" s="52">
        <f>SUM(J6:J9)</f>
        <v>0</v>
      </c>
      <c r="K12" s="17" t="s">
        <v>34</v>
      </c>
      <c r="M12" s="57" t="e">
        <f>合計額/予定価格</f>
        <v>#DIV/0!</v>
      </c>
      <c r="O12" s="38"/>
    </row>
    <row r="13" spans="2:15">
      <c r="B13" s="23" t="s">
        <v>25</v>
      </c>
      <c r="C13" s="20"/>
      <c r="D13" s="36">
        <f>ROUNDUP(J13,管理用!L7)</f>
        <v>0</v>
      </c>
      <c r="E13" s="17" t="s">
        <v>18</v>
      </c>
      <c r="H13" s="41"/>
      <c r="I13" s="49"/>
      <c r="J13" s="52">
        <f>予定価格*下限率</f>
        <v>0</v>
      </c>
      <c r="K13" s="17" t="s">
        <v>32</v>
      </c>
      <c r="L13" s="2"/>
      <c r="M13" s="53"/>
      <c r="O13" s="38"/>
    </row>
    <row r="14" spans="2:15">
      <c r="B14" s="24" t="s">
        <v>7</v>
      </c>
      <c r="C14" s="28"/>
      <c r="D14" s="37">
        <f>IF(合計額&gt;=J11,J11,IF(合計額&lt;=J13,J13,計算額))</f>
        <v>0</v>
      </c>
      <c r="H14" s="48"/>
      <c r="J14" s="53"/>
      <c r="K14" s="17"/>
      <c r="L14" s="17"/>
      <c r="M14" s="38"/>
    </row>
    <row r="15" spans="2:15" ht="17.5" customHeight="1">
      <c r="C15" s="29"/>
      <c r="D15" s="29"/>
      <c r="E15" s="29"/>
      <c r="F15" s="29"/>
      <c r="G15" s="29"/>
      <c r="N15" s="38"/>
    </row>
    <row r="16" spans="2:15">
      <c r="B16" s="25"/>
      <c r="C16" s="22"/>
      <c r="D16" s="38"/>
      <c r="N16" s="38"/>
    </row>
    <row r="17" spans="2:7">
      <c r="B17" s="25"/>
      <c r="D17" s="38"/>
    </row>
    <row r="18" spans="2:7">
      <c r="B18" s="25"/>
      <c r="D18" s="38"/>
    </row>
    <row r="19" spans="2:7">
      <c r="B19" s="25"/>
      <c r="D19" s="38"/>
    </row>
    <row r="20" spans="2:7">
      <c r="B20" s="25"/>
      <c r="D20" s="38"/>
      <c r="E20" s="42"/>
    </row>
    <row r="21" spans="2:7">
      <c r="B21" s="25"/>
      <c r="D21" s="38"/>
    </row>
    <row r="23" spans="2:7">
      <c r="G23" s="44"/>
    </row>
    <row r="24" spans="2:7">
      <c r="G24" s="38"/>
    </row>
    <row r="33" spans="4:14">
      <c r="D33" s="38"/>
      <c r="E33" s="43"/>
      <c r="F33" s="43"/>
      <c r="G33" s="42"/>
      <c r="H33" s="42"/>
      <c r="I33" s="42"/>
      <c r="J33" s="42"/>
      <c r="K33" s="42"/>
      <c r="L33" s="42"/>
      <c r="M33" s="42"/>
      <c r="N33" s="42"/>
    </row>
  </sheetData>
  <phoneticPr fontId="2"/>
  <dataValidations count="1">
    <dataValidation imeMode="off" allowBlank="1" showDropDown="0" showInputMessage="1" showErrorMessage="1" sqref="D19 D17 J14 M11:M13 H6:H9 D6:E9"/>
  </dataValidations>
  <pageMargins left="0.9055118110236221" right="0.5118110236220472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管理用</vt:lpstr>
      <vt:lpstr>別紙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室岡　隆</dc:creator>
  <cp:lastModifiedBy>関口　和弥</cp:lastModifiedBy>
  <cp:lastPrinted>2026-02-16T05:28:33Z</cp:lastPrinted>
  <dcterms:created xsi:type="dcterms:W3CDTF">2025-12-12T04:39:36Z</dcterms:created>
  <dcterms:modified xsi:type="dcterms:W3CDTF">2026-03-24T02:18:01Z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2026-03-24T02:18:01Z</vt:filetime>
  </property>
</Properties>
</file>