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50\Desktop\1.26〆 経営比較分析表の分析\【経営比較分析表】2021_102113_46_010\"/>
    </mc:Choice>
  </mc:AlternateContent>
  <workbookProtection workbookAlgorithmName="SHA-512" workbookHashValue="9kpBwX7SKSJvdwXybHqKo+ovoivXz5SgWeI/kk+/fE4MrwyqLukDjXCKrTMcH6iYUKMZaBmYxuNmDSzdLgzPBw==" workbookSaltValue="VE4TJy9nVZ8wE2JIjuczW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<sst xmlns="http://schemas.openxmlformats.org/spreadsheetml/2006/main" count="228" uniqueCount="113">
  <si>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</si>
  <si>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</si>
  <si>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</si>
  <si>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</si>
  <si>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</si>
  <si>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</si>
  <si>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</si>
  <si>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</si>
  <si>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</si>
  <si>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</si>
  <si>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</si>
  <si>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</si>
  <si>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</si>
  <si>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</si>
  <si>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</si>
  <si>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</si>
  <si>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</si>
  <si>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</si>
  <si>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</si>
  <si>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</si>
  <si>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</si>
  <si>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</si>
  <si>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</si>
  <si>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</si>
  <si>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</si>
  <si>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</si>
  <si>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</si>
  <si>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</si>
  <si>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</si>
  <si>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</si>
  <si>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</si>
  <si>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</si>
  <si>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</si>
  <si>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</si>
  <si>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</si>
  <si>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</si>
  <si>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</si>
  <si>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</si>
  <si>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</si>
  <si>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</si>
  <si>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</si>
  <si>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</si>
  <si>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</si>
  <si>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</si>
  <si>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</si>
  <si>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</si>
  <si>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</si>
  <si>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</si>
  <si>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</si>
  <si>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</si>
  <si>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</si>
  <si>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</si>
  <si>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</si>
  <si>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</si>
  <si>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</si>
  <si>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</si>
  <si>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</si>
  <si>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</si>
  <si>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</si>
  <si>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</si>
  <si>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</si>
  <si>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</si>
  <si>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</si>
  <si>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</si>
  <si>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</si>
  <si>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</si>
  <si>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</si>
  <si>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</si>
  <si>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</si>
  <si>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</si>
  <si>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</si>
  <si>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</si>
  <si>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</si>
  <si>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</si>
  <si>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</si>
  <si>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</si>
  <si>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</si>
  <si>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</si>
  <si>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</si>
  <si>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</si>
  <si>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</si>
  <si>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</si>
  <si>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</si>
  <si>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</si>
  <si>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</si>
  <si>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</si>
  <si>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</si>
  <si>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</si>
  <si>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</si>
  <si>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</si>
  <si>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</si>
  <si>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</si>
  <si>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</si>
  <si>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</si>
  <si>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</si>
  <si>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</si>
  <si>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</si>
  <si>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</si>
  <si>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</si>
  <si>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</si>
  <si>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</si>
  <si>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</si>
  <si>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</si>
  <si>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</si>
  <si>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</si>
  <si>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</si>
  <si>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</si>
  <si>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</si>
  <si>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</si>
  <si>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</si>
  <si>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営の健全性は、おおむね良好に維持していますが、施設の効率性の向上に努める必要があります。人口減少社会に突入し、本市においても、水道の使用量と料金収入に密接に関係している給水人口の減少が想定されており、今後の水道事業運営に大きな影響を及ぼすことが想定されています。
　水道施設の老朽化が進みつつありますが、老朽施設の更新や耐震化には多額の資金が必要となることから、計画的かつ効率的な事業を行うなど経営効率化の取り組みを一層強化する必要があります。加えて料金については、安定した給水サービスの対価であるとの認識のうえ、お客さまの必要とする水需要に対する要望を充足できるように適正に定められ、次世代に負担を先送りしない水準を検討する必要があります。
　本市の水道事業ビジョンおよび経営戦略に基づき、水道施設の強靭化や経営基盤の強化に取り組み、将来にわたり安全で安心できる良質な水道水の安定供給を確保し、お客さまに、より一層安心して使用していただける水道を目指します。
</t>
    <phoneticPr fontId="4"/>
  </si>
  <si>
    <t>①有形固定資産減価償却率は、類似団体平均値を下回っていますが上昇傾向にあります。施設全体の老朽化が進みつつあり、今後の計画的な更新が必要です。
②管路経年化率は、類似団体平均値を下回っていますが上昇傾向にあります。近年、法定耐用年数を超過した管路延長が増加しており、今後の計画的かつ積極的な更新が必要です。
③管路更新率は、R3は類似団体平均値を上回りましたが、引き続き、経年化により不具合が生じている管路、漏水が多い管路および耐震性の低い管路を主な対象として、管路の更新を進めることが重要です。
　本市は6つの浄水場と起伏のある複雑な地形に対応するため多くの配水池やポンプ場を保有していることから、管路だけでなくそれらの水道施設についても、耐用年数や老朽化度合、運転状況等を踏まえて計画的に更新を行う必要があります。</t>
    <rPh sb="174" eb="175">
      <t>カイ</t>
    </rPh>
    <rPh sb="300" eb="302">
      <t>カンロ</t>
    </rPh>
    <phoneticPr fontId="4"/>
  </si>
  <si>
    <t xml:space="preserve">①経常収支比率は、過去5年間いずれも100％を上回っており、近年は健全な経営であるといえます。
②累積欠損金比率は、累積欠損金が発生していないため0％であり、健全な経営であるといえます。
③流動比率は、100％を上回っており短期債務に対する支払能力は確保されています。
④企業債残高対給水収益比率は、類似団体平均値を上回っており、給水収益に対する企業債残高の規模が類似団体より大きくなっていますが、老朽管更新や施設更新等を計画的に実施しているためと考えられます。
⑤料金回収率は、100％を上回っており給水に係る費用を水道料金で賄えています。R3はR2と比べ、有収水量の増加に伴う給水収益の増加及び修繕費等の費用が抑えられたことにより給水原価が低下したことから大きく変化していますが、引き続き費用削減は必要です。
⑥給水原価は、おおむね130円台で推移し、類似団体平均値を下回っており、低い水準であるといえます。
⑦施設利用率は、H30に新規水源を確保したことにより全体の施設能力を見直したため、大きく変化しています。給水人口の減少などにより今後の使用水量は中長期的には減少傾向が続く見込みであり、施設更新の際は過剰な施設とならないよう、施設の統廃合を含め、適切な施設規模を検討する必要があります。
⑧有収率は、類似団体平均値を7ポイント程度下回っています。原因の多くは漏水であり、漏水の原因は老朽化した配水管などが挙げられます。今後も老朽化した施設及び管路の更新等を計画的に行い、漏水防止対策を進めていく必要があります。
</t>
    <rPh sb="9" eb="11">
      <t>カコ</t>
    </rPh>
    <rPh sb="12" eb="14">
      <t>ネンカン</t>
    </rPh>
    <rPh sb="277" eb="278">
      <t>ヒ</t>
    </rPh>
    <rPh sb="280" eb="282">
      <t>ユウシュウ</t>
    </rPh>
    <rPh sb="282" eb="284">
      <t>スイリョウ</t>
    </rPh>
    <rPh sb="285" eb="287">
      <t>ゾウカ</t>
    </rPh>
    <rPh sb="288" eb="289">
      <t>トモナ</t>
    </rPh>
    <rPh sb="290" eb="292">
      <t>キュウスイ</t>
    </rPh>
    <rPh sb="292" eb="294">
      <t>シュウエキ</t>
    </rPh>
    <rPh sb="295" eb="297">
      <t>ゾウカ</t>
    </rPh>
    <rPh sb="297" eb="298">
      <t>オヨ</t>
    </rPh>
    <rPh sb="299" eb="303">
      <t>シュウゼンヒトウ</t>
    </rPh>
    <rPh sb="304" eb="306">
      <t>ヒヨウ</t>
    </rPh>
    <rPh sb="307" eb="308">
      <t>オサ</t>
    </rPh>
    <rPh sb="322" eb="324">
      <t>テイカ</t>
    </rPh>
    <rPh sb="330" eb="331">
      <t>オオ</t>
    </rPh>
    <rPh sb="333" eb="335">
      <t>ヘンカ</t>
    </rPh>
    <rPh sb="372" eb="373">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</si>
</sst>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0.64</c:v>
                </c:pt>
                <c:pt idx="1">
                  <c:v>0.4</c:v>
                </c:pt>
                <c:pt idx="2">
                  <c:v>0.18</c:v>
                </c:pt>
                <c:pt idx="3">
                  <c:v>0.57999999999999996</c:v>
                </c:pt>
                <c:pt idx="4">
                  <c:v>0.63</c:v>
                </c:pt>
              </c:numCache>
            </c:numRef>
          </c:val>
          <c:extLst>
            <c:ext xmlns:c16="http://schemas.microsoft.com/office/drawing/2014/chart" uri="{C3380CC4-5D6E-409C-BE32-E72D297353CC}">
              <c16:uniqueId val="{00000000-F1C6-4F26-9CB6-8533AAB20A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1C6-4F26-9CB6-8533AAB20A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56.1</c:v>
                </c:pt>
                <c:pt idx="1">
                  <c:v>59.79</c:v>
                </c:pt>
                <c:pt idx="2">
                  <c:v>60.68</c:v>
                </c:pt>
                <c:pt idx="3">
                  <c:v>58.16</c:v>
                </c:pt>
                <c:pt idx="4">
                  <c:v>58.39</c:v>
                </c:pt>
              </c:numCache>
            </c:numRef>
          </c:val>
          <c:extLst>
            <c:ext xmlns:c16="http://schemas.microsoft.com/office/drawing/2014/chart" uri="{C3380CC4-5D6E-409C-BE32-E72D297353CC}">
              <c16:uniqueId val="{00000000-1A04-4E8B-BB6D-00E5D924AF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1A04-4E8B-BB6D-00E5D924AF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79.27</c:v>
                </c:pt>
                <c:pt idx="1">
                  <c:v>80.239999999999995</c:v>
                </c:pt>
                <c:pt idx="2">
                  <c:v>77.13</c:v>
                </c:pt>
                <c:pt idx="3">
                  <c:v>79.430000000000007</c:v>
                </c:pt>
                <c:pt idx="4">
                  <c:v>80.81</c:v>
                </c:pt>
              </c:numCache>
            </c:numRef>
          </c:val>
          <c:extLst>
            <c:ext xmlns:c16="http://schemas.microsoft.com/office/drawing/2014/chart" uri="{C3380CC4-5D6E-409C-BE32-E72D297353CC}">
              <c16:uniqueId val="{00000000-2156-4C63-B74F-4CAB5E6D2F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2156-4C63-B74F-4CAB5E6D2F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108.45</c:v>
                </c:pt>
                <c:pt idx="1">
                  <c:v>107.17</c:v>
                </c:pt>
                <c:pt idx="2">
                  <c:v>105</c:v>
                </c:pt>
                <c:pt idx="3">
                  <c:v>105.37</c:v>
                </c:pt>
                <c:pt idx="4">
                  <c:v>110.45</c:v>
                </c:pt>
              </c:numCache>
            </c:numRef>
          </c:val>
          <c:extLst>
            <c:ext xmlns:c16="http://schemas.microsoft.com/office/drawing/2014/chart" uri="{C3380CC4-5D6E-409C-BE32-E72D297353CC}">
              <c16:uniqueId val="{00000000-70D5-4D06-B786-8A14C7BA73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70D5-4D06-B786-8A14C7BA73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44.73</c:v>
                </c:pt>
                <c:pt idx="1">
                  <c:v>46.22</c:v>
                </c:pt>
                <c:pt idx="2">
                  <c:v>47.63</c:v>
                </c:pt>
                <c:pt idx="3">
                  <c:v>48.72</c:v>
                </c:pt>
                <c:pt idx="4">
                  <c:v>49.8</c:v>
                </c:pt>
              </c:numCache>
            </c:numRef>
          </c:val>
          <c:extLst>
            <c:ext xmlns:c16="http://schemas.microsoft.com/office/drawing/2014/chart" uri="{C3380CC4-5D6E-409C-BE32-E72D297353CC}">
              <c16:uniqueId val="{00000000-713E-41CE-8AFE-80C07EBADD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13E-41CE-8AFE-80C07EBADD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10.74</c:v>
                </c:pt>
                <c:pt idx="1">
                  <c:v>13.09</c:v>
                </c:pt>
                <c:pt idx="2">
                  <c:v>16.73</c:v>
                </c:pt>
                <c:pt idx="3">
                  <c:v>18.12</c:v>
                </c:pt>
                <c:pt idx="4">
                  <c:v>19.010000000000002</c:v>
                </c:pt>
              </c:numCache>
            </c:numRef>
          </c:val>
          <c:extLst>
            <c:ext xmlns:c16="http://schemas.microsoft.com/office/drawing/2014/chart" uri="{C3380CC4-5D6E-409C-BE32-E72D297353CC}">
              <c16:uniqueId val="{00000000-13F9-4EC2-B0BF-E845C07D82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13F9-4EC2-B0BF-E845C07D82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F7-4ABF-AEC9-94109AB4FE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EF7-4ABF-AEC9-94109AB4FE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513.69000000000005</c:v>
                </c:pt>
                <c:pt idx="1">
                  <c:v>437.63</c:v>
                </c:pt>
                <c:pt idx="2">
                  <c:v>477.69</c:v>
                </c:pt>
                <c:pt idx="3">
                  <c:v>432.81</c:v>
                </c:pt>
                <c:pt idx="4">
                  <c:v>419.65</c:v>
                </c:pt>
              </c:numCache>
            </c:numRef>
          </c:val>
          <c:extLst>
            <c:ext xmlns:c16="http://schemas.microsoft.com/office/drawing/2014/chart" uri="{C3380CC4-5D6E-409C-BE32-E72D297353CC}">
              <c16:uniqueId val="{00000000-663F-449F-82AD-B38FA34FD1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63F-449F-82AD-B38FA34FD1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560.19000000000005</c:v>
                </c:pt>
                <c:pt idx="1">
                  <c:v>538.11</c:v>
                </c:pt>
                <c:pt idx="2">
                  <c:v>527.20000000000005</c:v>
                </c:pt>
                <c:pt idx="3">
                  <c:v>511.34</c:v>
                </c:pt>
                <c:pt idx="4">
                  <c:v>483.7</c:v>
                </c:pt>
              </c:numCache>
            </c:numRef>
          </c:val>
          <c:extLst>
            <c:ext xmlns:c16="http://schemas.microsoft.com/office/drawing/2014/chart" uri="{C3380CC4-5D6E-409C-BE32-E72D297353CC}">
              <c16:uniqueId val="{00000000-9137-4AC4-81C0-ACD44AC001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9137-4AC4-81C0-ACD44AC001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104.54</c:v>
                </c:pt>
                <c:pt idx="1">
                  <c:v>102.42</c:v>
                </c:pt>
                <c:pt idx="2">
                  <c:v>102.24</c:v>
                </c:pt>
                <c:pt idx="3">
                  <c:v>100.18</c:v>
                </c:pt>
                <c:pt idx="4">
                  <c:v>107.25</c:v>
                </c:pt>
              </c:numCache>
            </c:numRef>
          </c:val>
          <c:extLst>
            <c:ext xmlns:c16="http://schemas.microsoft.com/office/drawing/2014/chart" uri="{C3380CC4-5D6E-409C-BE32-E72D297353CC}">
              <c16:uniqueId val="{00000000-5EBB-441B-8989-B18B5A6814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5EBB-441B-8989-B18B5A6814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131.54</c:v>
                </c:pt>
                <c:pt idx="1">
                  <c:v>134.61000000000001</c:v>
                </c:pt>
                <c:pt idx="2">
                  <c:v>135.29</c:v>
                </c:pt>
                <c:pt idx="3">
                  <c:v>137.57</c:v>
                </c:pt>
                <c:pt idx="4">
                  <c:v>128.93</c:v>
                </c:pt>
              </c:numCache>
            </c:numRef>
          </c:val>
          <c:extLst>
            <c:ext xmlns:c16="http://schemas.microsoft.com/office/drawing/2014/chart" uri="{C3380CC4-5D6E-409C-BE32-E72D297353CC}">
              <c16:uniqueId val="{00000000-B003-4CBA-9487-4D3833EBF4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003-4CBA-9487-4D3833EBF4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群馬県　安中市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56078</v>
      </c>
      <c r="AM8" s="45"/>
      <c r="AN8" s="45"/>
      <c r="AO8" s="45"/>
      <c r="AP8" s="45"/>
      <c r="AQ8" s="45"/>
      <c r="AR8" s="45"/>
      <c r="AS8" s="45"/>
      <c r="AT8" s="46">
        <f>データ!$S$6</f>
        <v>276.31</v>
      </c>
      <c r="AU8" s="47"/>
      <c r="AV8" s="47"/>
      <c r="AW8" s="47"/>
      <c r="AX8" s="47"/>
      <c r="AY8" s="47"/>
      <c r="AZ8" s="47"/>
      <c r="BA8" s="47"/>
      <c r="BB8" s="48">
        <f>データ!$T$6</f>
        <v>202.95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64.34</v>
      </c>
      <c r="J10" s="47"/>
      <c r="K10" s="47"/>
      <c r="L10" s="47"/>
      <c r="M10" s="47"/>
      <c r="N10" s="47"/>
      <c r="O10" s="81"/>
      <c r="P10" s="48">
        <f>データ!$P$6</f>
        <v>99.2</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55319</v>
      </c>
      <c r="AM10" s="45"/>
      <c r="AN10" s="45"/>
      <c r="AO10" s="45"/>
      <c r="AP10" s="45"/>
      <c r="AQ10" s="45"/>
      <c r="AR10" s="45"/>
      <c r="AS10" s="45"/>
      <c r="AT10" s="46">
        <f>データ!$V$6</f>
        <v>126.13</v>
      </c>
      <c r="AU10" s="47"/>
      <c r="AV10" s="47"/>
      <c r="AW10" s="47"/>
      <c r="AX10" s="47"/>
      <c r="AY10" s="47"/>
      <c r="AZ10" s="47"/>
      <c r="BA10" s="47"/>
      <c r="BB10" s="48">
        <f>データ!$W$6</f>
        <v>438.59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8rqJnzrHBYUwWRYGmH9JxY8i6U8vE8Z/lsO2toG6mtJvXB86hEN2w+Ofrp2CRBBrwjavMp1rmx2MZQ7/nwR4Q==" saltValue="hI7Hi9vv6dBoylSNa9kj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102113</v>
      </c>
      <c r="D6" s="20">
        <f t="shared" si="3"/>
        <v>46</v>
      </c>
      <c r="E6" s="20">
        <f t="shared" si="3"/>
        <v>1</v>
      </c>
      <c r="F6" s="20">
        <f t="shared" si="3"/>
        <v>0</v>
      </c>
      <c r="G6" s="20">
        <f t="shared" si="3"/>
        <v>1</v>
      </c>
      <c r="H6" s="20" t="str">
        <f t="shared" si="3"/>
        <v>群馬県　安中市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64.34</v>
      </c>
      <c r="P6" s="21">
        <f t="shared" si="3"/>
        <v>99.2</v>
      </c>
      <c r="Q6" s="21">
        <f t="shared" si="3"/>
        <v>2420</v>
      </c>
      <c r="R6" s="21">
        <f t="shared" si="3"/>
        <v>56078</v>
      </c>
      <c r="S6" s="21">
        <f t="shared" si="3"/>
        <v>276.31</v>
      </c>
      <c r="T6" s="21">
        <f t="shared" si="3"/>
        <v>202.95</v>
      </c>
      <c r="U6" s="21">
        <f t="shared" si="3"/>
        <v>55319</v>
      </c>
      <c r="V6" s="21">
        <f t="shared" si="3"/>
        <v>126.13</v>
      </c>
      <c r="W6" s="21">
        <f t="shared" si="3"/>
        <v>438.59</v>
      </c>
      <c r="X6" s="22">
        <f>IF(X7="",NA(),X7)</f>
        <v>108.45</v>
      </c>
      <c r="Y6" s="22">
        <f t="shared" ref="Y6:AG6" si="4">IF(Y7="",NA(),Y7)</f>
        <v>107.17</v>
      </c>
      <c r="Z6" s="22">
        <f t="shared" si="4"/>
        <v>105</v>
      </c>
      <c r="AA6" s="22">
        <f t="shared" si="4"/>
        <v>105.37</v>
      </c>
      <c r="AB6" s="22">
        <f t="shared" si="4"/>
        <v>110.45</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513.69000000000005</v>
      </c>
      <c r="AU6" s="22">
        <f t="shared" ref="AU6:BC6" si="6">IF(AU7="",NA(),AU7)</f>
        <v>437.63</v>
      </c>
      <c r="AV6" s="22">
        <f t="shared" si="6"/>
        <v>477.69</v>
      </c>
      <c r="AW6" s="22">
        <f t="shared" si="6"/>
        <v>432.81</v>
      </c>
      <c r="AX6" s="22">
        <f t="shared" si="6"/>
        <v>419.65</v>
      </c>
      <c r="AY6" s="22">
        <f t="shared" si="6"/>
        <v>355.5</v>
      </c>
      <c r="AZ6" s="22">
        <f t="shared" si="6"/>
        <v>349.83</v>
      </c>
      <c r="BA6" s="22">
        <f t="shared" si="6"/>
        <v>360.86</v>
      </c>
      <c r="BB6" s="22">
        <f t="shared" si="6"/>
        <v>350.79</v>
      </c>
      <c r="BC6" s="22">
        <f t="shared" si="6"/>
        <v>354.57</v>
      </c>
      <c r="BD6" s="21" t="str">
        <f>IF(BD7="","",IF(BD7="-","【-】","【"&amp;SUBSTITUTE(TEXT(BD7,"#,##0.00"),"-","△")&amp;"】"))</f>
        <v>【261.51】</v>
      </c>
      <c r="BE6" s="22">
        <f>IF(BE7="",NA(),BE7)</f>
        <v>560.19000000000005</v>
      </c>
      <c r="BF6" s="22">
        <f t="shared" ref="BF6:BN6" si="7">IF(BF7="",NA(),BF7)</f>
        <v>538.11</v>
      </c>
      <c r="BG6" s="22">
        <f t="shared" si="7"/>
        <v>527.20000000000005</v>
      </c>
      <c r="BH6" s="22">
        <f t="shared" si="7"/>
        <v>511.34</v>
      </c>
      <c r="BI6" s="22">
        <f t="shared" si="7"/>
        <v>483.7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104.54</v>
      </c>
      <c r="BQ6" s="22">
        <f t="shared" ref="BQ6:BY6" si="8">IF(BQ7="",NA(),BQ7)</f>
        <v>102.42</v>
      </c>
      <c r="BR6" s="22">
        <f t="shared" si="8"/>
        <v>102.24</v>
      </c>
      <c r="BS6" s="22">
        <f t="shared" si="8"/>
        <v>100.18</v>
      </c>
      <c r="BT6" s="22">
        <f t="shared" si="8"/>
        <v>107.25</v>
      </c>
      <c r="BU6" s="22">
        <f t="shared" si="8"/>
        <v>104.57</v>
      </c>
      <c r="BV6" s="22">
        <f t="shared" si="8"/>
        <v>103.54</v>
      </c>
      <c r="BW6" s="22">
        <f t="shared" si="8"/>
        <v>103.32</v>
      </c>
      <c r="BX6" s="22">
        <f t="shared" si="8"/>
        <v>100.85</v>
      </c>
      <c r="BY6" s="22">
        <f t="shared" si="8"/>
        <v>103.79</v>
      </c>
      <c r="BZ6" s="21" t="str">
        <f>IF(BZ7="","",IF(BZ7="-","【-】","【"&amp;SUBSTITUTE(TEXT(BZ7,"#,##0.00"),"-","△")&amp;"】"))</f>
        <v>【102.35】</v>
      </c>
      <c r="CA6" s="22">
        <f>IF(CA7="",NA(),CA7)</f>
        <v>131.54</v>
      </c>
      <c r="CB6" s="22">
        <f t="shared" ref="CB6:CJ6" si="9">IF(CB7="",NA(),CB7)</f>
        <v>134.61000000000001</v>
      </c>
      <c r="CC6" s="22">
        <f t="shared" si="9"/>
        <v>135.29</v>
      </c>
      <c r="CD6" s="22">
        <f t="shared" si="9"/>
        <v>137.57</v>
      </c>
      <c r="CE6" s="22">
        <f t="shared" si="9"/>
        <v>128.93</v>
      </c>
      <c r="CF6" s="22">
        <f t="shared" si="9"/>
        <v>165.47</v>
      </c>
      <c r="CG6" s="22">
        <f t="shared" si="9"/>
        <v>167.46</v>
      </c>
      <c r="CH6" s="22">
        <f t="shared" si="9"/>
        <v>168.56</v>
      </c>
      <c r="CI6" s="22">
        <f t="shared" si="9"/>
        <v>167.1</v>
      </c>
      <c r="CJ6" s="22">
        <f t="shared" si="9"/>
        <v>167.86</v>
      </c>
      <c r="CK6" s="21" t="str">
        <f>IF(CK7="","",IF(CK7="-","【-】","【"&amp;SUBSTITUTE(TEXT(CK7,"#,##0.00"),"-","△")&amp;"】"))</f>
        <v>【167.74】</v>
      </c>
      <c r="CL6" s="22">
        <f>IF(CL7="",NA(),CL7)</f>
        <v>56.1</v>
      </c>
      <c r="CM6" s="22">
        <f t="shared" ref="CM6:CU6" si="10">IF(CM7="",NA(),CM7)</f>
        <v>59.79</v>
      </c>
      <c r="CN6" s="22">
        <f t="shared" si="10"/>
        <v>60.68</v>
      </c>
      <c r="CO6" s="22">
        <f t="shared" si="10"/>
        <v>58.16</v>
      </c>
      <c r="CP6" s="22">
        <f t="shared" si="10"/>
        <v>58.39</v>
      </c>
      <c r="CQ6" s="22">
        <f t="shared" si="10"/>
        <v>59.74</v>
      </c>
      <c r="CR6" s="22">
        <f t="shared" si="10"/>
        <v>59.46</v>
      </c>
      <c r="CS6" s="22">
        <f t="shared" si="10"/>
        <v>59.51</v>
      </c>
      <c r="CT6" s="22">
        <f t="shared" si="10"/>
        <v>59.91</v>
      </c>
      <c r="CU6" s="22">
        <f t="shared" si="10"/>
        <v>59.4</v>
      </c>
      <c r="CV6" s="21" t="str">
        <f>IF(CV7="","",IF(CV7="-","【-】","【"&amp;SUBSTITUTE(TEXT(CV7,"#,##0.00"),"-","△")&amp;"】"))</f>
        <v>【60.29】</v>
      </c>
      <c r="CW6" s="22">
        <f>IF(CW7="",NA(),CW7)</f>
        <v>79.27</v>
      </c>
      <c r="CX6" s="22">
        <f t="shared" ref="CX6:DF6" si="11">IF(CX7="",NA(),CX7)</f>
        <v>80.239999999999995</v>
      </c>
      <c r="CY6" s="22">
        <f t="shared" si="11"/>
        <v>77.13</v>
      </c>
      <c r="CZ6" s="22">
        <f t="shared" si="11"/>
        <v>79.430000000000007</v>
      </c>
      <c r="DA6" s="22">
        <f t="shared" si="11"/>
        <v>80.81</v>
      </c>
      <c r="DB6" s="22">
        <f t="shared" si="11"/>
        <v>87.28</v>
      </c>
      <c r="DC6" s="22">
        <f t="shared" si="11"/>
        <v>87.41</v>
      </c>
      <c r="DD6" s="22">
        <f t="shared" si="11"/>
        <v>87.08</v>
      </c>
      <c r="DE6" s="22">
        <f t="shared" si="11"/>
        <v>87.26</v>
      </c>
      <c r="DF6" s="22">
        <f t="shared" si="11"/>
        <v>87.57</v>
      </c>
      <c r="DG6" s="21" t="str">
        <f>IF(DG7="","",IF(DG7="-","【-】","【"&amp;SUBSTITUTE(TEXT(DG7,"#,##0.00"),"-","△")&amp;"】"))</f>
        <v>【90.12】</v>
      </c>
      <c r="DH6" s="22">
        <f>IF(DH7="",NA(),DH7)</f>
        <v>44.73</v>
      </c>
      <c r="DI6" s="22">
        <f t="shared" ref="DI6:DQ6" si="12">IF(DI7="",NA(),DI7)</f>
        <v>46.22</v>
      </c>
      <c r="DJ6" s="22">
        <f t="shared" si="12"/>
        <v>47.63</v>
      </c>
      <c r="DK6" s="22">
        <f t="shared" si="12"/>
        <v>48.72</v>
      </c>
      <c r="DL6" s="22">
        <f t="shared" si="12"/>
        <v>49.8</v>
      </c>
      <c r="DM6" s="22">
        <f t="shared" si="12"/>
        <v>46.94</v>
      </c>
      <c r="DN6" s="22">
        <f t="shared" si="12"/>
        <v>47.62</v>
      </c>
      <c r="DO6" s="22">
        <f t="shared" si="12"/>
        <v>48.55</v>
      </c>
      <c r="DP6" s="22">
        <f t="shared" si="12"/>
        <v>49.2</v>
      </c>
      <c r="DQ6" s="22">
        <f t="shared" si="12"/>
        <v>50.01</v>
      </c>
      <c r="DR6" s="21" t="str">
        <f>IF(DR7="","",IF(DR7="-","【-】","【"&amp;SUBSTITUTE(TEXT(DR7,"#,##0.00"),"-","△")&amp;"】"))</f>
        <v>【50.88】</v>
      </c>
      <c r="DS6" s="22">
        <f>IF(DS7="",NA(),DS7)</f>
        <v>10.74</v>
      </c>
      <c r="DT6" s="22">
        <f t="shared" ref="DT6:EB6" si="13">IF(DT7="",NA(),DT7)</f>
        <v>13.09</v>
      </c>
      <c r="DU6" s="22">
        <f t="shared" si="13"/>
        <v>16.73</v>
      </c>
      <c r="DV6" s="22">
        <f t="shared" si="13"/>
        <v>18.12</v>
      </c>
      <c r="DW6" s="22">
        <f t="shared" si="13"/>
        <v>19.010000000000002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0.64</v>
      </c>
      <c r="EE6" s="22">
        <f t="shared" ref="EE6:EM6" si="14">IF(EE7="",NA(),EE7)</f>
        <v>0.4</v>
      </c>
      <c r="EF6" s="22">
        <f t="shared" si="14"/>
        <v>0.18</v>
      </c>
      <c r="EG6" s="22">
        <f t="shared" si="14"/>
        <v>0.57999999999999996</v>
      </c>
      <c r="EH6" s="22">
        <f t="shared" si="14"/>
        <v>0.63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102113</v>
      </c>
      <c r="D7" s="24">
        <v>46</v>
      </c>
      <c r="E7" s="24">
        <v>1</v>
      </c>
      <c r="F7" s="24">
        <v>0</v>
      </c>
      <c r="G7" s="24">
        <v>1</v>
      </c>
      <c r="H7" s="24" t="s">
        <v>93</v>
      </c>
      <c r="I7" s="24" t="s">
        <v>94</v>
      </c>
      <c r="J7" s="24" t="s">
        <v>95</v>
      </c>
      <c r="K7" s="24" t="s">
        <v>96</v>
      </c>
      <c r="L7" s="24" t="s">
        <v>97</v>
      </c>
      <c r="M7" s="24" t="s">
        <v>98</v>
      </c>
      <c r="N7" s="25" t="s">
        <v>99</v>
      </c>
      <c r="O7" s="25">
        <v>64.34</v>
      </c>
      <c r="P7" s="25">
        <v>99.2</v>
      </c>
      <c r="Q7" s="25">
        <v>2420</v>
      </c>
      <c r="R7" s="25">
        <v>56078</v>
      </c>
      <c r="S7" s="25">
        <v>276.31</v>
      </c>
      <c r="T7" s="25">
        <v>202.95</v>
      </c>
      <c r="U7" s="25">
        <v>55319</v>
      </c>
      <c r="V7" s="25">
        <v>126.13</v>
      </c>
      <c r="W7" s="25">
        <v>438.59</v>
      </c>
      <c r="X7" s="25">
        <v>108.45</v>
      </c>
      <c r="Y7" s="25">
        <v>107.17</v>
      </c>
      <c r="Z7" s="25">
        <v>105</v>
      </c>
      <c r="AA7" s="25">
        <v>105.37</v>
      </c>
      <c r="AB7" s="25">
        <v>110.45</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513.69000000000005</v>
      </c>
      <c r="AU7" s="25">
        <v>437.63</v>
      </c>
      <c r="AV7" s="25">
        <v>477.69</v>
      </c>
      <c r="AW7" s="25">
        <v>432.81</v>
      </c>
      <c r="AX7" s="25">
        <v>419.65</v>
      </c>
      <c r="AY7" s="25">
        <v>355.5</v>
      </c>
      <c r="AZ7" s="25">
        <v>349.83</v>
      </c>
      <c r="BA7" s="25">
        <v>360.86</v>
      </c>
      <c r="BB7" s="25">
        <v>350.79</v>
      </c>
      <c r="BC7" s="25">
        <v>354.57</v>
      </c>
      <c r="BD7" s="25">
        <v>261.51</v>
      </c>
      <c r="BE7" s="25">
        <v>560.19000000000005</v>
      </c>
      <c r="BF7" s="25">
        <v>538.11</v>
      </c>
      <c r="BG7" s="25">
        <v>527.20000000000005</v>
      </c>
      <c r="BH7" s="25">
        <v>511.34</v>
      </c>
      <c r="BI7" s="25">
        <v>483.7</v>
      </c>
      <c r="BJ7" s="25">
        <v>312.58</v>
      </c>
      <c r="BK7" s="25">
        <v>314.87</v>
      </c>
      <c r="BL7" s="25">
        <v>309.27999999999997</v>
      </c>
      <c r="BM7" s="25">
        <v>322.92</v>
      </c>
      <c r="BN7" s="25">
        <v>303.45999999999998</v>
      </c>
      <c r="BO7" s="25">
        <v>265.16000000000003</v>
      </c>
      <c r="BP7" s="25">
        <v>104.54</v>
      </c>
      <c r="BQ7" s="25">
        <v>102.42</v>
      </c>
      <c r="BR7" s="25">
        <v>102.24</v>
      </c>
      <c r="BS7" s="25">
        <v>100.18</v>
      </c>
      <c r="BT7" s="25">
        <v>107.25</v>
      </c>
      <c r="BU7" s="25">
        <v>104.57</v>
      </c>
      <c r="BV7" s="25">
        <v>103.54</v>
      </c>
      <c r="BW7" s="25">
        <v>103.32</v>
      </c>
      <c r="BX7" s="25">
        <v>100.85</v>
      </c>
      <c r="BY7" s="25">
        <v>103.79</v>
      </c>
      <c r="BZ7" s="25">
        <v>102.35</v>
      </c>
      <c r="CA7" s="25">
        <v>131.54</v>
      </c>
      <c r="CB7" s="25">
        <v>134.61000000000001</v>
      </c>
      <c r="CC7" s="25">
        <v>135.29</v>
      </c>
      <c r="CD7" s="25">
        <v>137.57</v>
      </c>
      <c r="CE7" s="25">
        <v>128.93</v>
      </c>
      <c r="CF7" s="25">
        <v>165.47</v>
      </c>
      <c r="CG7" s="25">
        <v>167.46</v>
      </c>
      <c r="CH7" s="25">
        <v>168.56</v>
      </c>
      <c r="CI7" s="25">
        <v>167.1</v>
      </c>
      <c r="CJ7" s="25">
        <v>167.86</v>
      </c>
      <c r="CK7" s="25">
        <v>167.74</v>
      </c>
      <c r="CL7" s="25">
        <v>56.1</v>
      </c>
      <c r="CM7" s="25">
        <v>59.79</v>
      </c>
      <c r="CN7" s="25">
        <v>60.68</v>
      </c>
      <c r="CO7" s="25">
        <v>58.16</v>
      </c>
      <c r="CP7" s="25">
        <v>58.39</v>
      </c>
      <c r="CQ7" s="25">
        <v>59.74</v>
      </c>
      <c r="CR7" s="25">
        <v>59.46</v>
      </c>
      <c r="CS7" s="25">
        <v>59.51</v>
      </c>
      <c r="CT7" s="25">
        <v>59.91</v>
      </c>
      <c r="CU7" s="25">
        <v>59.4</v>
      </c>
      <c r="CV7" s="25">
        <v>60.29</v>
      </c>
      <c r="CW7" s="25">
        <v>79.27</v>
      </c>
      <c r="CX7" s="25">
        <v>80.239999999999995</v>
      </c>
      <c r="CY7" s="25">
        <v>77.13</v>
      </c>
      <c r="CZ7" s="25">
        <v>79.430000000000007</v>
      </c>
      <c r="DA7" s="25">
        <v>80.81</v>
      </c>
      <c r="DB7" s="25">
        <v>87.28</v>
      </c>
      <c r="DC7" s="25">
        <v>87.41</v>
      </c>
      <c r="DD7" s="25">
        <v>87.08</v>
      </c>
      <c r="DE7" s="25">
        <v>87.26</v>
      </c>
      <c r="DF7" s="25">
        <v>87.57</v>
      </c>
      <c r="DG7" s="25">
        <v>90.12</v>
      </c>
      <c r="DH7" s="25">
        <v>44.73</v>
      </c>
      <c r="DI7" s="25">
        <v>46.22</v>
      </c>
      <c r="DJ7" s="25">
        <v>47.63</v>
      </c>
      <c r="DK7" s="25">
        <v>48.72</v>
      </c>
      <c r="DL7" s="25">
        <v>49.8</v>
      </c>
      <c r="DM7" s="25">
        <v>46.94</v>
      </c>
      <c r="DN7" s="25">
        <v>47.62</v>
      </c>
      <c r="DO7" s="25">
        <v>48.55</v>
      </c>
      <c r="DP7" s="25">
        <v>49.2</v>
      </c>
      <c r="DQ7" s="25">
        <v>50.01</v>
      </c>
      <c r="DR7" s="25">
        <v>50.88</v>
      </c>
      <c r="DS7" s="25">
        <v>10.74</v>
      </c>
      <c r="DT7" s="25">
        <v>13.09</v>
      </c>
      <c r="DU7" s="25">
        <v>16.73</v>
      </c>
      <c r="DV7" s="25">
        <v>18.12</v>
      </c>
      <c r="DW7" s="25">
        <v>19.010000000000002</v>
      </c>
      <c r="DX7" s="25">
        <v>14.48</v>
      </c>
      <c r="DY7" s="25">
        <v>16.27</v>
      </c>
      <c r="DZ7" s="25">
        <v>17.11</v>
      </c>
      <c r="EA7" s="25">
        <v>18.329999999999998</v>
      </c>
      <c r="EB7" s="25">
        <v>20.27</v>
      </c>
      <c r="EC7" s="25">
        <v>22.3</v>
      </c>
      <c r="ED7" s="25">
        <v>0.64</v>
      </c>
      <c r="EE7" s="25">
        <v>0.4</v>
      </c>
      <c r="EF7" s="25">
        <v>0.18</v>
      </c>
      <c r="EG7" s="25">
        <v>0.57999999999999996</v>
      </c>
      <c r="EH7" s="25">
        <v>0.63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2023-01-18T06:48:48Z</cp:lastPrinted>
  <dcterms:created xsi:type="dcterms:W3CDTF">2022-12-01T00:55:18Z</dcterms:created>
  <dcterms:modified xsi:type="dcterms:W3CDTF">2023-01-18T08:40:25Z</dcterms:modified>
  <cp:category/>
</cp:coreProperties>
</file>