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1上水道事務課\￥経理係\経理係長\∮令和２年度\【公表】総務省経営比較分析表\"/>
    </mc:Choice>
  </mc:AlternateContent>
  <workbookProtection workbookAlgorithmName="SHA-512" workbookHashValue="xSp/NgQvk9DsnkupTv1rnCa5cczxW4emNuRFzH57kVfgPyQ1OTLQyT2oLHK+87Z9OBA/w3sCaPlLWy6vEoB+WQ==" workbookSaltValue="blHoBMPlZOC4ZoBE3zKY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<sst xmlns="http://schemas.openxmlformats.org/spreadsheetml/2006/main" count="228" uniqueCount="114">
  <si>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</si>
  <si>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</si>
  <si>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</si>
  <si>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</si>
  <si>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</si>
  <si>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</si>
  <si>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</si>
  <si>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</si>
  <si>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</si>
  <si>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</si>
  <si>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</si>
  <si>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</si>
  <si>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</si>
  <si>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</si>
  <si>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</si>
  <si>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</si>
  <si>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</si>
  <si>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</si>
  <si>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</si>
  <si>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</si>
  <si>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</si>
  <si>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</si>
  <si>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</si>
  <si>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</si>
  <si>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</si>
  <si>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</si>
  <si>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</si>
  <si>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</si>
  <si>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</si>
  <si>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</si>
  <si>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</si>
  <si>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</si>
  <si>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</si>
  <si>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</si>
  <si>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</si>
  <si>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</si>
  <si>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</si>
  <si>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</si>
  <si>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</si>
  <si>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</si>
  <si>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</si>
  <si>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</si>
  <si>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</si>
  <si>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</si>
  <si>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</si>
  <si>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</si>
  <si>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</si>
  <si>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</si>
  <si>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</si>
  <si>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</si>
  <si>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</si>
  <si>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</si>
  <si>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</si>
  <si>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</si>
  <si>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</si>
  <si>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</si>
  <si>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</si>
  <si>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</si>
  <si>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</si>
  <si>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</si>
  <si>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</si>
  <si>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</si>
  <si>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</si>
  <si>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</si>
  <si>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</si>
  <si>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</si>
  <si>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</si>
  <si>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</si>
  <si>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</si>
  <si>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</si>
  <si>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</si>
  <si>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</si>
  <si>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</si>
  <si>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</si>
  <si>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</si>
  <si>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</si>
  <si>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</si>
  <si>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</si>
  <si>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</si>
  <si>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</si>
  <si>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</si>
  <si>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</si>
  <si>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</si>
  <si>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</si>
  <si>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</si>
  <si>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</si>
  <si>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</si>
  <si>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</si>
  <si>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</si>
  <si>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</si>
  <si>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</si>
  <si>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</si>
  <si>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</si>
  <si>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</si>
  <si>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</si>
  <si>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</si>
  <si>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</si>
  <si>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</si>
  <si>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</si>
  <si>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</si>
  <si>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</si>
  <si>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</si>
  <si>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</si>
  <si>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</si>
  <si>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</si>
  <si>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</si>
  <si>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</si>
  <si>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</si>
  <si>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</si>
  <si>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</si>
  <si>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</si>
  <si>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●有形固定資産減価償却率は、類似団体平均値を下回っているものの上昇傾向にある。施設全体の老朽化が進みつつあり、今後の計画的な更新が必要である。
●管路経年化率は、類似団体平均値を下回っているものの上昇傾向にある。近年、法定耐用年数を超過した管路延長が増加しており、今後の計画的かつ積極的な更新が必要である。
●管路更新率は、H28を除き類似団体平均値を下回っている。経年化により不具合が生じている管路、漏水が多い管路および耐震性の低い管路を主な対象として、引き続き管路の更新を進めることが重要である。
●本市は6つの浄水場と起伏のある複雑な地形に対応するため多くの配水池やポンプ場を保有していることから、管路だけではなくそれらの水道施設についても、耐用年数や施設の老朽化度合、運転状況等を踏まえて計画的に更新を行う必要がある。</t>
    <rPh sb="228" eb="229">
      <t>ヒ</t>
    </rPh>
    <rPh sb="230" eb="231">
      <t>ツヅ</t>
    </rPh>
    <phoneticPr fontId="4"/>
  </si>
  <si>
    <t>●過去5年間の経常収支比率は、いずれも100%を上回っており近年は健全な経営であるといえる。
●累積欠損金比率は、累積欠損金が発生していないため0%であり、健全な経営であるといえる。
●流動比率は、100%を上回っており短期債務に対する支払能力は確保されている。
●企業債残高対給水収益比率は、類似団体平均値を上回っており給水収益に対する企業債残高の規模が類似団体より大きいといえる。これは、老朽管更新や管網整備等を計画的に実施しているためと考えられる。
●料金回収率は、H27を除き100%を上回っており給水に係る費用を水道料金で賄えていることを表している。H27については、給水に係る費用が水道料金以外に他の収入で賄われている。引き続き費用削減が必要である。
●給水原価は、130円台で推移し類似団体平均値を下回っており、低い水準であるといえる。理由として、類似団体と比較して良好な水源や電力消費量が少ない水道システム等が挙げられる。
●施設利用率は、H30に新規水源を確保したことにより全体の施設能力を見直したため、施設利用率は大きく変化している。給水人口の減少などにより今後の使用水量は中長期的には減少傾向が続く見込みである。施設更新の際は過剰な施設とならないよう適切な施設規模を検討する必要がある。
●有収率は、類似団体平均値を10ポイント程度下回っている。原因の多くは漏水であり、漏水の原因は老朽化した配水管などが挙げられる。今後も老朽化した施設及び管路の更新等を計画的に行い、漏水防止対策を進めていく必要がある。</t>
    <rPh sb="477" eb="479">
      <t>キュウスイ</t>
    </rPh>
    <rPh sb="479" eb="481">
      <t>ジンコウ</t>
    </rPh>
    <rPh sb="482" eb="484">
      <t>ゲンショウ</t>
    </rPh>
    <rPh sb="489" eb="491">
      <t>コンゴ</t>
    </rPh>
    <rPh sb="492" eb="494">
      <t>シヨウ</t>
    </rPh>
    <rPh sb="494" eb="496">
      <t>スイリョウ</t>
    </rPh>
    <rPh sb="497" eb="501">
      <t>チュウチョウキテキ</t>
    </rPh>
    <rPh sb="503" eb="505">
      <t>ゲンショウ</t>
    </rPh>
    <rPh sb="505" eb="507">
      <t>ケイコウ</t>
    </rPh>
    <rPh sb="508" eb="509">
      <t>ツヅ</t>
    </rPh>
    <rPh sb="510" eb="512">
      <t>ミコ</t>
    </rPh>
    <rPh sb="517" eb="519">
      <t>シセツ</t>
    </rPh>
    <rPh sb="519" eb="521">
      <t>コウシン</t>
    </rPh>
    <rPh sb="522" eb="523">
      <t>サイ</t>
    </rPh>
    <rPh sb="524" eb="526">
      <t>カジョウ</t>
    </rPh>
    <rPh sb="527" eb="529">
      <t>シセツ</t>
    </rPh>
    <rPh sb="536" eb="538">
      <t>テキセツ</t>
    </rPh>
    <rPh sb="539" eb="541">
      <t>シセツ</t>
    </rPh>
    <rPh sb="541" eb="543">
      <t>キボ</t>
    </rPh>
    <rPh sb="544" eb="546">
      <t>ケントウ</t>
    </rPh>
    <rPh sb="548" eb="550">
      <t>ヒツヨウ</t>
    </rPh>
    <phoneticPr fontId="4"/>
  </si>
  <si>
    <t>●経営の健全性は概ね良好に維持しているものの、施設の効率性の向上に努める必要がある。人口減少社会に突入し、本市の給水人口も減少することが予想されている。給水人口は水道の使用量と料金収入に密接に関係しており、給水人口が減少することは、今後の水道事業運営に大きな影響を及ぼすことが想定される。水道施設の老朽化が進みつつあるが、老朽施設の更新や耐震化には多額の資金が必要となることから、計画的かつ効率的な事業を行うなど経営効率化の取り組みを一層強化する必要がある。加えて料金については、安定した給水サービスの対価であるとの認識の上、お客さまの必要とする水需要に対する要望を充足できるように適正に定められ、次世代に負担を先送りしない水準を検討する必要がある。
●本市の水道事業ビジョンおよび経営戦略に基づき、水道施設の強靱化や経営基盤の強化に取り組み、将来にわたり安全で安心できる良質な水道水の安定供給を確保し、使用者の皆様により一層安心して使用していただける水道を目指します。</t>
    <rPh sb="177" eb="179">
      <t>シキン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</si>
</sst>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199999999999999"/>
      <color theme="1"/>
      <name val="ＭＳ ゴシック"/>
      <family val="3"/>
      <charset val="128"/>
    </font>
    <font>
      <sz val="10.3"/>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0.84</c:v>
                </c:pt>
                <c:pt idx="2">
                  <c:v>0.64</c:v>
                </c:pt>
                <c:pt idx="3">
                  <c:v>0.4</c:v>
                </c:pt>
                <c:pt idx="4">
                  <c:v>0.18</c:v>
                </c:pt>
              </c:numCache>
            </c:numRef>
          </c:val>
          <c:extLst>
            <c:ext xmlns:c16="http://schemas.microsoft.com/office/drawing/2014/chart" uri="{C3380CC4-5D6E-409C-BE32-E72D297353CC}">
              <c16:uniqueId val="{00000000-1843-4D5E-8B61-DC0CC50728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843-4D5E-8B61-DC0CC50728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59.08</c:v>
                </c:pt>
                <c:pt idx="1">
                  <c:v>56.62</c:v>
                </c:pt>
                <c:pt idx="2">
                  <c:v>56.1</c:v>
                </c:pt>
                <c:pt idx="3">
                  <c:v>59.79</c:v>
                </c:pt>
                <c:pt idx="4">
                  <c:v>60.68</c:v>
                </c:pt>
              </c:numCache>
            </c:numRef>
          </c:val>
          <c:extLst>
            <c:ext xmlns:c16="http://schemas.microsoft.com/office/drawing/2014/chart" uri="{C3380CC4-5D6E-409C-BE32-E72D297353CC}">
              <c16:uniqueId val="{00000000-FD5A-4F0F-8963-51F9524E7D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D5A-4F0F-8963-51F9524E7D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76.760000000000005</c:v>
                </c:pt>
                <c:pt idx="1">
                  <c:v>78.45</c:v>
                </c:pt>
                <c:pt idx="2">
                  <c:v>79.27</c:v>
                </c:pt>
                <c:pt idx="3">
                  <c:v>80.239999999999995</c:v>
                </c:pt>
                <c:pt idx="4">
                  <c:v>77.13</c:v>
                </c:pt>
              </c:numCache>
            </c:numRef>
          </c:val>
          <c:extLst>
            <c:ext xmlns:c16="http://schemas.microsoft.com/office/drawing/2014/chart" uri="{C3380CC4-5D6E-409C-BE32-E72D297353CC}">
              <c16:uniqueId val="{00000000-7558-4977-BAB2-DE39C6C499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558-4977-BAB2-DE39C6C499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102.09</c:v>
                </c:pt>
                <c:pt idx="1">
                  <c:v>103.85</c:v>
                </c:pt>
                <c:pt idx="2">
                  <c:v>108.45</c:v>
                </c:pt>
                <c:pt idx="3">
                  <c:v>107.17</c:v>
                </c:pt>
                <c:pt idx="4">
                  <c:v>105</c:v>
                </c:pt>
              </c:numCache>
            </c:numRef>
          </c:val>
          <c:extLst>
            <c:ext xmlns:c16="http://schemas.microsoft.com/office/drawing/2014/chart" uri="{C3380CC4-5D6E-409C-BE32-E72D297353CC}">
              <c16:uniqueId val="{00000000-9DEB-4E81-A893-2F21D6064E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DEB-4E81-A893-2F21D6064E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41.61</c:v>
                </c:pt>
                <c:pt idx="1">
                  <c:v>43.17</c:v>
                </c:pt>
                <c:pt idx="2">
                  <c:v>44.73</c:v>
                </c:pt>
                <c:pt idx="3">
                  <c:v>46.22</c:v>
                </c:pt>
                <c:pt idx="4">
                  <c:v>47.63</c:v>
                </c:pt>
              </c:numCache>
            </c:numRef>
          </c:val>
          <c:extLst>
            <c:ext xmlns:c16="http://schemas.microsoft.com/office/drawing/2014/chart" uri="{C3380CC4-5D6E-409C-BE32-E72D297353CC}">
              <c16:uniqueId val="{00000000-74C1-40DF-9F2D-5818EC1235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4C1-40DF-9F2D-5818EC1235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c:v>
                </c:pt>
                <c:pt idx="1">
                  <c:v>9.66</c:v>
                </c:pt>
                <c:pt idx="2">
                  <c:v>10.74</c:v>
                </c:pt>
                <c:pt idx="3">
                  <c:v>13.09</c:v>
                </c:pt>
                <c:pt idx="4">
                  <c:v>16.73</c:v>
                </c:pt>
              </c:numCache>
            </c:numRef>
          </c:val>
          <c:extLst>
            <c:ext xmlns:c16="http://schemas.microsoft.com/office/drawing/2014/chart" uri="{C3380CC4-5D6E-409C-BE32-E72D297353CC}">
              <c16:uniqueId val="{00000000-707C-4F04-AE6C-2AF81F984D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07C-4F04-AE6C-2AF81F984D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DC-420B-AB95-FC08DBFE47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3DC-420B-AB95-FC08DBFE47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485.35</c:v>
                </c:pt>
                <c:pt idx="1">
                  <c:v>560.29999999999995</c:v>
                </c:pt>
                <c:pt idx="2">
                  <c:v>513.69000000000005</c:v>
                </c:pt>
                <c:pt idx="3">
                  <c:v>437.63</c:v>
                </c:pt>
                <c:pt idx="4">
                  <c:v>477.69</c:v>
                </c:pt>
              </c:numCache>
            </c:numRef>
          </c:val>
          <c:extLst>
            <c:ext xmlns:c16="http://schemas.microsoft.com/office/drawing/2014/chart" uri="{C3380CC4-5D6E-409C-BE32-E72D297353CC}">
              <c16:uniqueId val="{00000000-A504-4EDC-956E-3446197EB5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504-4EDC-956E-3446197EB5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586.89</c:v>
                </c:pt>
                <c:pt idx="1">
                  <c:v>584.08000000000004</c:v>
                </c:pt>
                <c:pt idx="2">
                  <c:v>560.19000000000005</c:v>
                </c:pt>
                <c:pt idx="3">
                  <c:v>538.11</c:v>
                </c:pt>
                <c:pt idx="4">
                  <c:v>527.20000000000005</c:v>
                </c:pt>
              </c:numCache>
            </c:numRef>
          </c:val>
          <c:extLst>
            <c:ext xmlns:c16="http://schemas.microsoft.com/office/drawing/2014/chart" uri="{C3380CC4-5D6E-409C-BE32-E72D297353CC}">
              <c16:uniqueId val="{00000000-5331-4D95-BD0F-A4A7C9B1F3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331-4D95-BD0F-A4A7C9B1F3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99.34</c:v>
                </c:pt>
                <c:pt idx="1">
                  <c:v>100.99</c:v>
                </c:pt>
                <c:pt idx="2">
                  <c:v>104.54</c:v>
                </c:pt>
                <c:pt idx="3">
                  <c:v>102.42</c:v>
                </c:pt>
                <c:pt idx="4">
                  <c:v>102.24</c:v>
                </c:pt>
              </c:numCache>
            </c:numRef>
          </c:val>
          <c:extLst>
            <c:ext xmlns:c16="http://schemas.microsoft.com/office/drawing/2014/chart" uri="{C3380CC4-5D6E-409C-BE32-E72D297353CC}">
              <c16:uniqueId val="{00000000-7514-47C4-9B55-7A4595EAC4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514-47C4-9B55-7A4595EAC4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138.06</c:v>
                </c:pt>
                <c:pt idx="1">
                  <c:v>136.06</c:v>
                </c:pt>
                <c:pt idx="2">
                  <c:v>131.54</c:v>
                </c:pt>
                <c:pt idx="3">
                  <c:v>134.61000000000001</c:v>
                </c:pt>
                <c:pt idx="4">
                  <c:v>135.29</c:v>
                </c:pt>
              </c:numCache>
            </c:numRef>
          </c:val>
          <c:extLst>
            <c:ext xmlns:c16="http://schemas.microsoft.com/office/drawing/2014/chart" uri="{C3380CC4-5D6E-409C-BE32-E72D297353CC}">
              <c16:uniqueId val="{00000000-D6D9-41D5-BF17-9075A54691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6D9-41D5-BF17-9075A54691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群馬県　安中市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57382</v>
      </c>
      <c r="AM8" s="77"/>
      <c r="AN8" s="77"/>
      <c r="AO8" s="77"/>
      <c r="AP8" s="77"/>
      <c r="AQ8" s="77"/>
      <c r="AR8" s="77"/>
      <c r="AS8" s="77"/>
      <c r="AT8" s="73">
        <f>データ!$S$6</f>
        <v>276.31</v>
      </c>
      <c r="AU8" s="74"/>
      <c r="AV8" s="74"/>
      <c r="AW8" s="74"/>
      <c r="AX8" s="74"/>
      <c r="AY8" s="74"/>
      <c r="AZ8" s="74"/>
      <c r="BA8" s="74"/>
      <c r="BB8" s="76">
        <f>データ!$T$6</f>
        <v>207.67</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61.74</v>
      </c>
      <c r="J10" s="74"/>
      <c r="K10" s="74"/>
      <c r="L10" s="74"/>
      <c r="M10" s="74"/>
      <c r="N10" s="74"/>
      <c r="O10" s="75"/>
      <c r="P10" s="76">
        <f>データ!$P$6</f>
        <v>99.16</v>
      </c>
      <c r="Q10" s="76"/>
      <c r="R10" s="76"/>
      <c r="S10" s="76"/>
      <c r="T10" s="76"/>
      <c r="U10" s="76"/>
      <c r="V10" s="76"/>
      <c r="W10" s="77">
        <f>データ!$Q$6</f>
        <v>2420</v>
      </c>
      <c r="X10" s="77"/>
      <c r="Y10" s="77"/>
      <c r="Z10" s="77"/>
      <c r="AA10" s="77"/>
      <c r="AB10" s="77"/>
      <c r="AC10" s="77"/>
      <c r="AD10" s="2"/>
      <c r="AE10" s="2"/>
      <c r="AF10" s="2"/>
      <c r="AG10" s="2"/>
      <c r="AH10" s="4"/>
      <c r="AI10" s="4"/>
      <c r="AJ10" s="4"/>
      <c r="AK10" s="4"/>
      <c r="AL10" s="77">
        <f>データ!$U$6</f>
        <v>56705</v>
      </c>
      <c r="AM10" s="77"/>
      <c r="AN10" s="77"/>
      <c r="AO10" s="77"/>
      <c r="AP10" s="77"/>
      <c r="AQ10" s="77"/>
      <c r="AR10" s="77"/>
      <c r="AS10" s="77"/>
      <c r="AT10" s="73">
        <f>データ!$V$6</f>
        <v>126.13</v>
      </c>
      <c r="AU10" s="74"/>
      <c r="AV10" s="74"/>
      <c r="AW10" s="74"/>
      <c r="AX10" s="74"/>
      <c r="AY10" s="74"/>
      <c r="AZ10" s="74"/>
      <c r="BA10" s="74"/>
      <c r="BB10" s="76">
        <f>データ!$W$6</f>
        <v>449.58</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IuQ2yGiz+57V7yPhw9qxan0ACZLK9w2gLjSVO+TR07cN+KudS1mAzKUd7m4Lp52o7TTRVgnY/n9SItCiQpiIQ==" saltValue="qr5hn/2e9M6t37fphNJx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102113</v>
      </c>
      <c r="D6" s="34">
        <f t="shared" si="3"/>
        <v>46</v>
      </c>
      <c r="E6" s="34">
        <f t="shared" si="3"/>
        <v>1</v>
      </c>
      <c r="F6" s="34">
        <f t="shared" si="3"/>
        <v>0</v>
      </c>
      <c r="G6" s="34">
        <f t="shared" si="3"/>
        <v>1</v>
      </c>
      <c r="H6" s="34" t="str">
        <f t="shared" si="3"/>
        <v>群馬県　安中市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61.74</v>
      </c>
      <c r="P6" s="35">
        <f t="shared" si="3"/>
        <v>99.16</v>
      </c>
      <c r="Q6" s="35">
        <f t="shared" si="3"/>
        <v>2420</v>
      </c>
      <c r="R6" s="35">
        <f t="shared" si="3"/>
        <v>57382</v>
      </c>
      <c r="S6" s="35">
        <f t="shared" si="3"/>
        <v>276.31</v>
      </c>
      <c r="T6" s="35">
        <f t="shared" si="3"/>
        <v>207.67</v>
      </c>
      <c r="U6" s="35">
        <f t="shared" si="3"/>
        <v>56705</v>
      </c>
      <c r="V6" s="35">
        <f t="shared" si="3"/>
        <v>126.13</v>
      </c>
      <c r="W6" s="35">
        <f t="shared" si="3"/>
        <v>449.58</v>
      </c>
      <c r="X6" s="36">
        <f>IF(X7="",NA(),X7)</f>
        <v>102.09</v>
      </c>
      <c r="Y6" s="36">
        <f t="shared" ref="Y6:AG6" si="4">IF(Y7="",NA(),Y7)</f>
        <v>103.85</v>
      </c>
      <c r="Z6" s="36">
        <f t="shared" si="4"/>
        <v>108.45</v>
      </c>
      <c r="AA6" s="36">
        <f t="shared" si="4"/>
        <v>107.17</v>
      </c>
      <c r="AB6" s="36">
        <f t="shared" si="4"/>
        <v>105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485.35</v>
      </c>
      <c r="AU6" s="36">
        <f t="shared" ref="AU6:BC6" si="6">IF(AU7="",NA(),AU7)</f>
        <v>560.29999999999995</v>
      </c>
      <c r="AV6" s="36">
        <f t="shared" si="6"/>
        <v>513.69000000000005</v>
      </c>
      <c r="AW6" s="36">
        <f t="shared" si="6"/>
        <v>437.63</v>
      </c>
      <c r="AX6" s="36">
        <f t="shared" si="6"/>
        <v>477.69</v>
      </c>
      <c r="AY6" s="36">
        <f t="shared" si="6"/>
        <v>346.59</v>
      </c>
      <c r="AZ6" s="36">
        <f t="shared" si="6"/>
        <v>357.82</v>
      </c>
      <c r="BA6" s="36">
        <f t="shared" si="6"/>
        <v>355.5</v>
      </c>
      <c r="BB6" s="36">
        <f t="shared" si="6"/>
        <v>349.83</v>
      </c>
      <c r="BC6" s="36">
        <f t="shared" si="6"/>
        <v>360.86</v>
      </c>
      <c r="BD6" s="35" t="str">
        <f>IF(BD7="","",IF(BD7="-","【-】","【"&amp;SUBSTITUTE(TEXT(BD7,"#,##0.00"),"-","△")&amp;"】"))</f>
        <v>【264.97】</v>
      </c>
      <c r="BE6" s="36">
        <f>IF(BE7="",NA(),BE7)</f>
        <v>586.89</v>
      </c>
      <c r="BF6" s="36">
        <f t="shared" ref="BF6:BN6" si="7">IF(BF7="",NA(),BF7)</f>
        <v>584.08000000000004</v>
      </c>
      <c r="BG6" s="36">
        <f t="shared" si="7"/>
        <v>560.19000000000005</v>
      </c>
      <c r="BH6" s="36">
        <f t="shared" si="7"/>
        <v>538.11</v>
      </c>
      <c r="BI6" s="36">
        <f t="shared" si="7"/>
        <v>527.20000000000005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99.34</v>
      </c>
      <c r="BQ6" s="36">
        <f t="shared" ref="BQ6:BY6" si="8">IF(BQ7="",NA(),BQ7)</f>
        <v>100.99</v>
      </c>
      <c r="BR6" s="36">
        <f t="shared" si="8"/>
        <v>104.54</v>
      </c>
      <c r="BS6" s="36">
        <f t="shared" si="8"/>
        <v>102.42</v>
      </c>
      <c r="BT6" s="36">
        <f t="shared" si="8"/>
        <v>102.24</v>
      </c>
      <c r="BU6" s="36">
        <f t="shared" si="8"/>
        <v>105.71</v>
      </c>
      <c r="BV6" s="36">
        <f t="shared" si="8"/>
        <v>106.01</v>
      </c>
      <c r="BW6" s="36">
        <f t="shared" si="8"/>
        <v>104.57</v>
      </c>
      <c r="BX6" s="36">
        <f t="shared" si="8"/>
        <v>103.54</v>
      </c>
      <c r="BY6" s="36">
        <f t="shared" si="8"/>
        <v>103.32</v>
      </c>
      <c r="BZ6" s="35" t="str">
        <f>IF(BZ7="","",IF(BZ7="-","【-】","【"&amp;SUBSTITUTE(TEXT(BZ7,"#,##0.00"),"-","△")&amp;"】"))</f>
        <v>【103.24】</v>
      </c>
      <c r="CA6" s="36">
        <f>IF(CA7="",NA(),CA7)</f>
        <v>138.06</v>
      </c>
      <c r="CB6" s="36">
        <f t="shared" ref="CB6:CJ6" si="9">IF(CB7="",NA(),CB7)</f>
        <v>136.06</v>
      </c>
      <c r="CC6" s="36">
        <f t="shared" si="9"/>
        <v>131.54</v>
      </c>
      <c r="CD6" s="36">
        <f t="shared" si="9"/>
        <v>134.61000000000001</v>
      </c>
      <c r="CE6" s="36">
        <f t="shared" si="9"/>
        <v>135.29</v>
      </c>
      <c r="CF6" s="36">
        <f t="shared" si="9"/>
        <v>162.15</v>
      </c>
      <c r="CG6" s="36">
        <f t="shared" si="9"/>
        <v>162.24</v>
      </c>
      <c r="CH6" s="36">
        <f t="shared" si="9"/>
        <v>165.47</v>
      </c>
      <c r="CI6" s="36">
        <f t="shared" si="9"/>
        <v>167.46</v>
      </c>
      <c r="CJ6" s="36">
        <f t="shared" si="9"/>
        <v>168.56</v>
      </c>
      <c r="CK6" s="35" t="str">
        <f>IF(CK7="","",IF(CK7="-","【-】","【"&amp;SUBSTITUTE(TEXT(CK7,"#,##0.00"),"-","△")&amp;"】"))</f>
        <v>【168.38】</v>
      </c>
      <c r="CL6" s="36">
        <f>IF(CL7="",NA(),CL7)</f>
        <v>59.08</v>
      </c>
      <c r="CM6" s="36">
        <f t="shared" ref="CM6:CU6" si="10">IF(CM7="",NA(),CM7)</f>
        <v>56.62</v>
      </c>
      <c r="CN6" s="36">
        <f t="shared" si="10"/>
        <v>56.1</v>
      </c>
      <c r="CO6" s="36">
        <f t="shared" si="10"/>
        <v>59.79</v>
      </c>
      <c r="CP6" s="36">
        <f t="shared" si="10"/>
        <v>60.68</v>
      </c>
      <c r="CQ6" s="36">
        <f t="shared" si="10"/>
        <v>59.34</v>
      </c>
      <c r="CR6" s="36">
        <f t="shared" si="10"/>
        <v>59.11</v>
      </c>
      <c r="CS6" s="36">
        <f t="shared" si="10"/>
        <v>59.74</v>
      </c>
      <c r="CT6" s="36">
        <f t="shared" si="10"/>
        <v>59.46</v>
      </c>
      <c r="CU6" s="36">
        <f t="shared" si="10"/>
        <v>59.51</v>
      </c>
      <c r="CV6" s="35" t="str">
        <f>IF(CV7="","",IF(CV7="-","【-】","【"&amp;SUBSTITUTE(TEXT(CV7,"#,##0.00"),"-","△")&amp;"】"))</f>
        <v>【60.00】</v>
      </c>
      <c r="CW6" s="36">
        <f>IF(CW7="",NA(),CW7)</f>
        <v>76.760000000000005</v>
      </c>
      <c r="CX6" s="36">
        <f t="shared" ref="CX6:DF6" si="11">IF(CX7="",NA(),CX7)</f>
        <v>78.45</v>
      </c>
      <c r="CY6" s="36">
        <f t="shared" si="11"/>
        <v>79.27</v>
      </c>
      <c r="CZ6" s="36">
        <f t="shared" si="11"/>
        <v>80.239999999999995</v>
      </c>
      <c r="DA6" s="36">
        <f t="shared" si="11"/>
        <v>77.13</v>
      </c>
      <c r="DB6" s="36">
        <f t="shared" si="11"/>
        <v>87.74</v>
      </c>
      <c r="DC6" s="36">
        <f t="shared" si="11"/>
        <v>87.91</v>
      </c>
      <c r="DD6" s="36">
        <f t="shared" si="11"/>
        <v>87.28</v>
      </c>
      <c r="DE6" s="36">
        <f t="shared" si="11"/>
        <v>87.41</v>
      </c>
      <c r="DF6" s="36">
        <f t="shared" si="11"/>
        <v>87.08</v>
      </c>
      <c r="DG6" s="35" t="str">
        <f>IF(DG7="","",IF(DG7="-","【-】","【"&amp;SUBSTITUTE(TEXT(DG7,"#,##0.00"),"-","△")&amp;"】"))</f>
        <v>【89.80】</v>
      </c>
      <c r="DH6" s="36">
        <f>IF(DH7="",NA(),DH7)</f>
        <v>41.61</v>
      </c>
      <c r="DI6" s="36">
        <f t="shared" ref="DI6:DQ6" si="12">IF(DI7="",NA(),DI7)</f>
        <v>43.17</v>
      </c>
      <c r="DJ6" s="36">
        <f t="shared" si="12"/>
        <v>44.73</v>
      </c>
      <c r="DK6" s="36">
        <f t="shared" si="12"/>
        <v>46.22</v>
      </c>
      <c r="DL6" s="36">
        <f t="shared" si="12"/>
        <v>47.63</v>
      </c>
      <c r="DM6" s="36">
        <f t="shared" si="12"/>
        <v>46.27</v>
      </c>
      <c r="DN6" s="36">
        <f t="shared" si="12"/>
        <v>46.88</v>
      </c>
      <c r="DO6" s="36">
        <f t="shared" si="12"/>
        <v>46.94</v>
      </c>
      <c r="DP6" s="36">
        <f t="shared" si="12"/>
        <v>47.62</v>
      </c>
      <c r="DQ6" s="36">
        <f t="shared" si="12"/>
        <v>48.55</v>
      </c>
      <c r="DR6" s="35" t="str">
        <f>IF(DR7="","",IF(DR7="-","【-】","【"&amp;SUBSTITUTE(TEXT(DR7,"#,##0.00"),"-","△")&amp;"】"))</f>
        <v>【49.59】</v>
      </c>
      <c r="DS6" s="36">
        <f>IF(DS7="",NA(),DS7)</f>
        <v>7.52</v>
      </c>
      <c r="DT6" s="36">
        <f t="shared" ref="DT6:EB6" si="13">IF(DT7="",NA(),DT7)</f>
        <v>9.66</v>
      </c>
      <c r="DU6" s="36">
        <f t="shared" si="13"/>
        <v>10.74</v>
      </c>
      <c r="DV6" s="36">
        <f t="shared" si="13"/>
        <v>13.09</v>
      </c>
      <c r="DW6" s="36">
        <f t="shared" si="13"/>
        <v>16.73</v>
      </c>
      <c r="DX6" s="36">
        <f t="shared" si="13"/>
        <v>10.93</v>
      </c>
      <c r="DY6" s="36">
        <f t="shared" si="13"/>
        <v>13.39</v>
      </c>
      <c r="DZ6" s="36">
        <f t="shared" si="13"/>
        <v>14.48</v>
      </c>
      <c r="EA6" s="36">
        <f t="shared" si="13"/>
        <v>16.27</v>
      </c>
      <c r="EB6" s="36">
        <f t="shared" si="13"/>
        <v>17.11</v>
      </c>
      <c r="EC6" s="35" t="str">
        <f>IF(EC7="","",IF(EC7="-","【-】","【"&amp;SUBSTITUTE(TEXT(EC7,"#,##0.00"),"-","△")&amp;"】"))</f>
        <v>【19.44】</v>
      </c>
      <c r="ED6" s="36">
        <f>IF(ED7="",NA(),ED7)</f>
        <v>0.44</v>
      </c>
      <c r="EE6" s="36">
        <f t="shared" ref="EE6:EM6" si="14">IF(EE7="",NA(),EE7)</f>
        <v>0.84</v>
      </c>
      <c r="EF6" s="36">
        <f t="shared" si="14"/>
        <v>0.64</v>
      </c>
      <c r="EG6" s="36">
        <f t="shared" si="14"/>
        <v>0.4</v>
      </c>
      <c r="EH6" s="36">
        <f t="shared" si="14"/>
        <v>0.18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102113</v>
      </c>
      <c r="D7" s="38">
        <v>46</v>
      </c>
      <c r="E7" s="38">
        <v>1</v>
      </c>
      <c r="F7" s="38">
        <v>0</v>
      </c>
      <c r="G7" s="38">
        <v>1</v>
      </c>
      <c r="H7" s="38" t="s">
        <v>93</v>
      </c>
      <c r="I7" s="38" t="s">
        <v>94</v>
      </c>
      <c r="J7" s="38" t="s">
        <v>95</v>
      </c>
      <c r="K7" s="38" t="s">
        <v>96</v>
      </c>
      <c r="L7" s="38" t="s">
        <v>97</v>
      </c>
      <c r="M7" s="38" t="s">
        <v>98</v>
      </c>
      <c r="N7" s="39" t="s">
        <v>99</v>
      </c>
      <c r="O7" s="39">
        <v>61.74</v>
      </c>
      <c r="P7" s="39">
        <v>99.16</v>
      </c>
      <c r="Q7" s="39">
        <v>2420</v>
      </c>
      <c r="R7" s="39">
        <v>57382</v>
      </c>
      <c r="S7" s="39">
        <v>276.31</v>
      </c>
      <c r="T7" s="39">
        <v>207.67</v>
      </c>
      <c r="U7" s="39">
        <v>56705</v>
      </c>
      <c r="V7" s="39">
        <v>126.13</v>
      </c>
      <c r="W7" s="39">
        <v>449.58</v>
      </c>
      <c r="X7" s="39">
        <v>102.09</v>
      </c>
      <c r="Y7" s="39">
        <v>103.85</v>
      </c>
      <c r="Z7" s="39">
        <v>108.45</v>
      </c>
      <c r="AA7" s="39">
        <v>107.17</v>
      </c>
      <c r="AB7" s="39">
        <v>105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485.35</v>
      </c>
      <c r="AU7" s="39">
        <v>560.29999999999995</v>
      </c>
      <c r="AV7" s="39">
        <v>513.69000000000005</v>
      </c>
      <c r="AW7" s="39">
        <v>437.63</v>
      </c>
      <c r="AX7" s="39">
        <v>477.69</v>
      </c>
      <c r="AY7" s="39">
        <v>346.59</v>
      </c>
      <c r="AZ7" s="39">
        <v>357.82</v>
      </c>
      <c r="BA7" s="39">
        <v>355.5</v>
      </c>
      <c r="BB7" s="39">
        <v>349.83</v>
      </c>
      <c r="BC7" s="39">
        <v>360.86</v>
      </c>
      <c r="BD7" s="39">
        <v>264.97000000000003</v>
      </c>
      <c r="BE7" s="39">
        <v>586.89</v>
      </c>
      <c r="BF7" s="39">
        <v>584.08000000000004</v>
      </c>
      <c r="BG7" s="39">
        <v>560.19000000000005</v>
      </c>
      <c r="BH7" s="39">
        <v>538.11</v>
      </c>
      <c r="BI7" s="39">
        <v>527.20000000000005</v>
      </c>
      <c r="BJ7" s="39">
        <v>312.02999999999997</v>
      </c>
      <c r="BK7" s="39">
        <v>307.45999999999998</v>
      </c>
      <c r="BL7" s="39">
        <v>312.58</v>
      </c>
      <c r="BM7" s="39">
        <v>314.87</v>
      </c>
      <c r="BN7" s="39">
        <v>309.27999999999997</v>
      </c>
      <c r="BO7" s="39">
        <v>266.61</v>
      </c>
      <c r="BP7" s="39">
        <v>99.34</v>
      </c>
      <c r="BQ7" s="39">
        <v>100.99</v>
      </c>
      <c r="BR7" s="39">
        <v>104.54</v>
      </c>
      <c r="BS7" s="39">
        <v>102.42</v>
      </c>
      <c r="BT7" s="39">
        <v>102.24</v>
      </c>
      <c r="BU7" s="39">
        <v>105.71</v>
      </c>
      <c r="BV7" s="39">
        <v>106.01</v>
      </c>
      <c r="BW7" s="39">
        <v>104.57</v>
      </c>
      <c r="BX7" s="39">
        <v>103.54</v>
      </c>
      <c r="BY7" s="39">
        <v>103.32</v>
      </c>
      <c r="BZ7" s="39">
        <v>103.24</v>
      </c>
      <c r="CA7" s="39">
        <v>138.06</v>
      </c>
      <c r="CB7" s="39">
        <v>136.06</v>
      </c>
      <c r="CC7" s="39">
        <v>131.54</v>
      </c>
      <c r="CD7" s="39">
        <v>134.61000000000001</v>
      </c>
      <c r="CE7" s="39">
        <v>135.29</v>
      </c>
      <c r="CF7" s="39">
        <v>162.15</v>
      </c>
      <c r="CG7" s="39">
        <v>162.24</v>
      </c>
      <c r="CH7" s="39">
        <v>165.47</v>
      </c>
      <c r="CI7" s="39">
        <v>167.46</v>
      </c>
      <c r="CJ7" s="39">
        <v>168.56</v>
      </c>
      <c r="CK7" s="39">
        <v>168.38</v>
      </c>
      <c r="CL7" s="39">
        <v>59.08</v>
      </c>
      <c r="CM7" s="39">
        <v>56.62</v>
      </c>
      <c r="CN7" s="39">
        <v>56.1</v>
      </c>
      <c r="CO7" s="39">
        <v>59.79</v>
      </c>
      <c r="CP7" s="39">
        <v>60.68</v>
      </c>
      <c r="CQ7" s="39">
        <v>59.34</v>
      </c>
      <c r="CR7" s="39">
        <v>59.11</v>
      </c>
      <c r="CS7" s="39">
        <v>59.74</v>
      </c>
      <c r="CT7" s="39">
        <v>59.46</v>
      </c>
      <c r="CU7" s="39">
        <v>59.51</v>
      </c>
      <c r="CV7" s="39">
        <v>60</v>
      </c>
      <c r="CW7" s="39">
        <v>76.760000000000005</v>
      </c>
      <c r="CX7" s="39">
        <v>78.45</v>
      </c>
      <c r="CY7" s="39">
        <v>79.27</v>
      </c>
      <c r="CZ7" s="39">
        <v>80.239999999999995</v>
      </c>
      <c r="DA7" s="39">
        <v>77.13</v>
      </c>
      <c r="DB7" s="39">
        <v>87.74</v>
      </c>
      <c r="DC7" s="39">
        <v>87.91</v>
      </c>
      <c r="DD7" s="39">
        <v>87.28</v>
      </c>
      <c r="DE7" s="39">
        <v>87.41</v>
      </c>
      <c r="DF7" s="39">
        <v>87.08</v>
      </c>
      <c r="DG7" s="39">
        <v>89.8</v>
      </c>
      <c r="DH7" s="39">
        <v>41.61</v>
      </c>
      <c r="DI7" s="39">
        <v>43.17</v>
      </c>
      <c r="DJ7" s="39">
        <v>44.73</v>
      </c>
      <c r="DK7" s="39">
        <v>46.22</v>
      </c>
      <c r="DL7" s="39">
        <v>47.63</v>
      </c>
      <c r="DM7" s="39">
        <v>46.27</v>
      </c>
      <c r="DN7" s="39">
        <v>46.88</v>
      </c>
      <c r="DO7" s="39">
        <v>46.94</v>
      </c>
      <c r="DP7" s="39">
        <v>47.62</v>
      </c>
      <c r="DQ7" s="39">
        <v>48.55</v>
      </c>
      <c r="DR7" s="39">
        <v>49.59</v>
      </c>
      <c r="DS7" s="39">
        <v>7.52</v>
      </c>
      <c r="DT7" s="39">
        <v>9.66</v>
      </c>
      <c r="DU7" s="39">
        <v>10.74</v>
      </c>
      <c r="DV7" s="39">
        <v>13.09</v>
      </c>
      <c r="DW7" s="39">
        <v>16.73</v>
      </c>
      <c r="DX7" s="39">
        <v>10.93</v>
      </c>
      <c r="DY7" s="39">
        <v>13.39</v>
      </c>
      <c r="DZ7" s="39">
        <v>14.48</v>
      </c>
      <c r="EA7" s="39">
        <v>16.27</v>
      </c>
      <c r="EB7" s="39">
        <v>17.11</v>
      </c>
      <c r="EC7" s="39">
        <v>19.440000000000001</v>
      </c>
      <c r="ED7" s="39">
        <v>0.44</v>
      </c>
      <c r="EE7" s="39">
        <v>0.84</v>
      </c>
      <c r="EF7" s="39">
        <v>0.64</v>
      </c>
      <c r="EG7" s="39">
        <v>0.4</v>
      </c>
      <c r="EH7" s="39">
        <v>0.18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2021-01-19T05:47:28Z</cp:lastPrinted>
  <dcterms:created xsi:type="dcterms:W3CDTF">2020-12-04T02:05:26Z</dcterms:created>
  <dcterms:modified xsi:type="dcterms:W3CDTF">2021-01-19T05:49:23Z</dcterms:modified>
  <cp:category/>
</cp:coreProperties>
</file>